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 Salamanca\Documents\CONTABILIDAD 2021\INFORMES FINANCIEROS 2021\1ER TRIMESTRE SIRET 2021\01_1ER TRIMESTRE SIRET 2021_DIGITAL\"/>
    </mc:Choice>
  </mc:AlternateContent>
  <bookViews>
    <workbookView xWindow="0" yWindow="0" windowWidth="23040" windowHeight="9525" tabRatio="863" firstSheet="1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96" i="62" l="1"/>
  <c r="C96" i="62"/>
  <c r="C96" i="59" l="1"/>
  <c r="D116" i="59" l="1"/>
  <c r="D115" i="59"/>
  <c r="D114" i="59"/>
  <c r="D112" i="59"/>
  <c r="D111" i="59"/>
  <c r="D110" i="59"/>
  <c r="D109" i="59"/>
  <c r="D108" i="59"/>
  <c r="D107" i="59"/>
  <c r="D106" i="59"/>
  <c r="D105" i="59"/>
  <c r="D104" i="59"/>
  <c r="C209" i="60" l="1"/>
  <c r="C207" i="60"/>
  <c r="D15" i="62" l="1"/>
  <c r="C15" i="62"/>
  <c r="C41" i="59"/>
  <c r="C32" i="59"/>
  <c r="C9" i="60" l="1"/>
  <c r="C93" i="62" l="1"/>
  <c r="C94" i="62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93" i="62"/>
  <c r="D84" i="62"/>
  <c r="C84" i="62"/>
  <c r="D82" i="62"/>
  <c r="C82" i="62"/>
  <c r="D80" i="62"/>
  <c r="C80" i="62"/>
  <c r="D74" i="62"/>
  <c r="C74" i="62"/>
  <c r="D71" i="62"/>
  <c r="C71" i="62"/>
  <c r="D62" i="62"/>
  <c r="C62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61" i="62"/>
  <c r="C61" i="62"/>
  <c r="C73" i="60"/>
  <c r="C139" i="59" l="1"/>
  <c r="C127" i="59"/>
  <c r="C120" i="59"/>
  <c r="G113" i="59"/>
  <c r="F113" i="59"/>
  <c r="E113" i="59"/>
  <c r="D113" i="59"/>
  <c r="C113" i="59"/>
  <c r="G103" i="59"/>
  <c r="F103" i="59"/>
  <c r="E103" i="59"/>
  <c r="D103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20" i="63" s="1"/>
  <c r="C39" i="64" l="1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<sst xmlns="http://schemas.openxmlformats.org/spreadsheetml/2006/main" count="923" uniqueCount="650">
  <si>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</si>
  <si>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</si>
  <si>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</si>
  <si>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</si>
  <si>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</si>
  <si>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</si>
  <si>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</si>
  <si>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</si>
  <si>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</si>
  <si>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</si>
  <si>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</si>
  <si>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</si>
  <si>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</si>
  <si>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</si>
  <si>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</si>
  <si>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</si>
  <si>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</si>
  <si>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</si>
  <si>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</si>
  <si>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</si>
  <si>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</si>
  <si>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</si>
  <si>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</si>
  <si>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</si>
  <si>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</si>
  <si>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</si>
  <si>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</si>
  <si>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</si>
  <si>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</si>
  <si>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</si>
  <si>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</si>
  <si>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</si>
  <si>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</si>
  <si>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</si>
  <si>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</si>
  <si>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</si>
  <si>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</si>
  <si>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</si>
  <si>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</si>
  <si>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</si>
  <si>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</si>
  <si>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</si>
  <si>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</si>
  <si>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</si>
  <si>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</si>
  <si>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</si>
  <si>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</si>
  <si>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</si>
  <si>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</si>
  <si>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</si>
  <si>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</si>
  <si>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</si>
  <si>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</si>
  <si>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</si>
  <si>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</si>
  <si>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</si>
  <si>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</si>
  <si>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</si>
  <si>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</si>
  <si>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</si>
  <si>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</si>
  <si>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</si>
  <si>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</si>
  <si>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</si>
  <si>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</si>
  <si>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</si>
  <si>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</si>
  <si>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</si>
  <si>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</si>
  <si>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</si>
  <si>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</si>
  <si>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</si>
  <si>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</si>
  <si>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</si>
  <si>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</si>
  <si>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</si>
  <si>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</si>
  <si>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</si>
  <si>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</si>
  <si>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</si>
  <si>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</si>
  <si>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</si>
  <si>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</si>
  <si>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</si>
  <si>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</si>
  <si>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</si>
  <si>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</si>
  <si>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</si>
  <si>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</si>
  <si>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</si>
  <si>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</si>
  <si>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</si>
  <si>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</si>
  <si>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</si>
  <si>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</si>
  <si>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</si>
  <si>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</si>
  <si>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</si>
  <si>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</si>
  <si>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</si>
  <si>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</si>
  <si>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</si>
  <si>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</si>
  <si>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</si>
  <si>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</si>
  <si>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</si>
  <si>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</si>
  <si>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</si>
  <si>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</si>
  <si>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</si>
  <si>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</si>
  <si>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</si>
  <si>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</si>
  <si>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</si>
  <si>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</si>
  <si>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</si>
  <si>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</si>
  <si>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</si>
  <si>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</si>
  <si>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</si>
  <si>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</si>
  <si>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</si>
  <si>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</si>
  <si>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</si>
  <si>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</si>
  <si>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</si>
  <si>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</si>
  <si>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</si>
  <si>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</si>
  <si>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</si>
  <si>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</si>
  <si>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</si>
  <si>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</si>
  <si>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</si>
  <si>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</si>
  <si>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</si>
  <si>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</si>
  <si>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</si>
  <si>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</si>
  <si>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</si>
  <si>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</si>
  <si>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</si>
  <si>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</si>
  <si>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</si>
  <si>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</si>
  <si>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</si>
  <si>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</si>
  <si>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</si>
  <si>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</si>
  <si>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</si>
  <si>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</si>
  <si>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</si>
  <si>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</si>
  <si>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</si>
  <si>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</si>
  <si>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</si>
  <si>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</si>
  <si>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</si>
  <si>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</si>
  <si>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</si>
  <si>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</si>
  <si>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</si>
  <si>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</si>
  <si>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</si>
  <si>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</si>
  <si>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</si>
  <si>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</si>
  <si>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</si>
  <si>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</si>
  <si>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</si>
  <si>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</si>
  <si>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</si>
  <si>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</si>
  <si>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</si>
  <si>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</si>
  <si>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</si>
  <si>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</si>
  <si>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</si>
  <si>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</si>
  <si>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</si>
  <si>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</si>
  <si>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</si>
  <si>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</si>
  <si>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</si>
  <si>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</si>
  <si>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</si>
  <si>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</si>
  <si>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</si>
  <si>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</si>
  <si>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</si>
  <si>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</si>
  <si>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</si>
  <si>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</si>
  <si>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</si>
  <si>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</si>
  <si>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</si>
  <si>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</si>
  <si>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</si>
  <si>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</si>
  <si>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</si>
  <si>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</si>
  <si>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</si>
  <si>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</si>
  <si>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</si>
  <si>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</si>
  <si>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</si>
  <si>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</si>
  <si>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</si>
  <si>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</si>
  <si>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</si>
  <si>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</si>
  <si>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</si>
  <si>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</si>
  <si>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</si>
  <si>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</si>
  <si>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</si>
  <si>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</si>
  <si>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</si>
  <si>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</si>
  <si>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</si>
  <si>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</si>
  <si>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</si>
  <si>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</si>
  <si>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</si>
  <si>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</si>
  <si>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</si>
  <si>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</si>
  <si>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</si>
  <si>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</si>
  <si>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</si>
  <si>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</si>
  <si>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</si>
  <si>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</si>
  <si>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</si>
  <si>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</si>
  <si>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</si>
  <si>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</si>
  <si>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</si>
  <si>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</si>
  <si>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</si>
  <si>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</si>
  <si>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</si>
  <si>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</si>
  <si>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</si>
  <si>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</si>
  <si>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</si>
  <si>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</si>
  <si>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</si>
  <si>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</si>
  <si>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</si>
  <si>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</si>
  <si>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</si>
  <si>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</si>
  <si>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</si>
  <si>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</si>
  <si>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</si>
  <si>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</si>
  <si>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</si>
  <si>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</si>
  <si>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</si>
  <si>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</si>
  <si>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</si>
  <si>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</si>
  <si>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</si>
  <si>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</si>
  <si>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</si>
  <si>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</si>
  <si>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</si>
  <si>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</si>
  <si>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</si>
  <si>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</si>
  <si>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</si>
  <si>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</si>
  <si>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</si>
  <si>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</si>
  <si>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</si>
  <si>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</si>
  <si>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</si>
  <si>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</si>
  <si>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</si>
  <si>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</si>
  <si>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</si>
  <si>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</si>
  <si>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</si>
  <si>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</si>
  <si>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</si>
  <si>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</si>
  <si>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</si>
  <si>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</si>
  <si>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</si>
  <si>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</si>
  <si>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</si>
  <si>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</si>
  <si>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</si>
  <si>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</si>
  <si>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</si>
  <si>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</si>
  <si>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</si>
  <si>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</si>
  <si>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</si>
  <si>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</si>
  <si>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</si>
  <si>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</si>
  <si>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</si>
  <si>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</si>
  <si>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</si>
  <si>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</si>
  <si>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</si>
  <si>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</si>
  <si>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</si>
  <si>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</si>
  <si>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</si>
  <si>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</si>
  <si>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</si>
  <si>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</si>
  <si>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</si>
  <si>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</si>
  <si>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</si>
  <si>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</si>
  <si>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</si>
  <si>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</si>
  <si>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</si>
  <si>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</si>
  <si>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</si>
  <si>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</si>
  <si>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</si>
  <si>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</si>
  <si>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</si>
  <si>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</si>
  <si>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</si>
  <si>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</si>
  <si>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</si>
  <si>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</si>
  <si>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</si>
  <si>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</si>
  <si>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</si>
  <si>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</si>
  <si>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</si>
  <si>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</si>
  <si>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</si>
  <si>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</si>
  <si>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</si>
  <si>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</si>
  <si>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</si>
  <si>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</si>
  <si>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</si>
  <si>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</si>
  <si>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</si>
  <si>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</si>
  <si>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</si>
  <si>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</si>
  <si>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</si>
  <si>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</si>
  <si>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</si>
  <si>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</si>
  <si>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</si>
  <si>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</si>
  <si>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</si>
  <si>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</si>
  <si>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</si>
  <si>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</si>
  <si>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</si>
  <si>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</si>
  <si>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</si>
  <si>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</si>
  <si>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</si>
  <si>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</si>
  <si>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</si>
  <si>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</si>
  <si>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</si>
  <si>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</si>
  <si>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</si>
  <si>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</si>
  <si>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</si>
  <si>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</si>
  <si>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</si>
  <si>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</si>
  <si>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</si>
  <si>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</si>
  <si>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</si>
  <si>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</si>
  <si>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</si>
  <si>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</si>
  <si>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</si>
  <si>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</si>
  <si>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</si>
  <si>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</si>
  <si>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</si>
  <si>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</si>
  <si>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</si>
  <si>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</si>
  <si>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</si>
  <si>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</si>
  <si>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</si>
  <si>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</si>
  <si>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</si>
  <si>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</si>
  <si>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</si>
  <si>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</si>
  <si>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</si>
  <si>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</si>
  <si>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</si>
  <si>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</si>
  <si>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</si>
  <si>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</si>
  <si>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</si>
  <si>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</si>
  <si>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</si>
  <si>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</si>
  <si>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</si>
  <si>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</si>
  <si>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</si>
  <si>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</si>
  <si>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</si>
  <si>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</si>
  <si>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</si>
  <si>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</si>
  <si>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</si>
  <si>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</si>
  <si>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</si>
  <si>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</si>
  <si>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</si>
  <si>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</si>
  <si>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</si>
  <si>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</si>
  <si>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</si>
  <si>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</si>
  <si>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</si>
  <si>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</si>
  <si>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</si>
  <si>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</si>
  <si>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</si>
  <si>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</si>
  <si>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</si>
  <si>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</si>
  <si>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</si>
  <si>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</si>
  <si>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</si>
  <si>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</si>
  <si>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</si>
  <si>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</si>
  <si>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</si>
  <si>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</si>
  <si>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</si>
  <si>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</si>
  <si>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</si>
  <si>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</si>
  <si>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</si>
  <si>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</si>
  <si>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</si>
  <si>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</si>
  <si>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</si>
  <si>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</si>
  <si>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</si>
  <si>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</si>
  <si>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</si>
  <si>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</si>
  <si>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</si>
  <si>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</si>
  <si>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</si>
  <si>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</si>
  <si>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</si>
  <si>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</si>
  <si>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</si>
  <si>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</si>
  <si>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</si>
  <si>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</si>
  <si>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</si>
  <si>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</si>
  <si>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</si>
  <si>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</si>
  <si>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</si>
  <si>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</si>
  <si>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</si>
  <si>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</si>
  <si>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</si>
  <si>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</si>
  <si>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</si>
  <si>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</si>
  <si>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</si>
  <si>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</si>
  <si>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</si>
  <si>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</si>
  <si>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</si>
  <si>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</si>
  <si>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</si>
  <si>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</si>
  <si>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</si>
  <si>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</si>
  <si>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</si>
  <si>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</si>
  <si>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</si>
  <si>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</si>
  <si>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</si>
  <si>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</si>
  <si>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</si>
  <si>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</si>
  <si>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</si>
  <si>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</si>
  <si>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</si>
  <si>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</si>
  <si>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</si>
  <si>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</si>
  <si>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</si>
  <si>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</si>
  <si>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</si>
  <si>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</si>
  <si>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</si>
  <si>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</si>
  <si>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</si>
  <si>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</si>
  <si>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</si>
  <si>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</si>
  <si>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</si>
  <si>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</si>
  <si>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</si>
  <si>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</si>
  <si>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</si>
  <si>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</si>
  <si>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</si>
  <si>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</si>
  <si>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</si>
  <si>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</si>
  <si>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</si>
  <si>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</si>
  <si>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</si>
  <si>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</si>
  <si>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</si>
  <si>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</si>
  <si>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</si>
  <si>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</si>
  <si>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</si>
  <si>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</si>
  <si>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</si>
  <si>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</si>
  <si>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</si>
  <si>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</si>
  <si>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</si>
  <si>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</si>
  <si>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</si>
  <si>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</si>
  <si>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</si>
  <si>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</si>
  <si>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</si>
  <si>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</si>
  <si>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</si>
  <si>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</si>
  <si>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</si>
  <si>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</si>
  <si>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</si>
  <si>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</si>
  <si>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</si>
  <si>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</si>
  <si>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</si>
  <si>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</si>
  <si>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</si>
  <si>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</si>
  <si>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</si>
  <si>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</si>
  <si>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</si>
  <si>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</si>
  <si>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</si>
  <si>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</si>
  <si>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</si>
  <si>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</si>
  <si>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</si>
  <si>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</si>
  <si>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</si>
  <si>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</si>
  <si>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</si>
  <si>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</si>
  <si>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</si>
  <si>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</si>
  <si>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</si>
  <si>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</si>
  <si>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</si>
  <si>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</si>
  <si>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</si>
  <si>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</si>
  <si>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</si>
  <si>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</si>
  <si>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</si>
  <si>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</si>
  <si>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</si>
  <si>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</si>
  <si>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</si>
  <si>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</si>
  <si>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</si>
  <si>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</si>
  <si>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</si>
  <si>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</si>
  <si>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</si>
  <si>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</si>
  <si>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</si>
  <si>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</si>
  <si>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</si>
  <si>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</si>
  <si>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</si>
  <si>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</si>
  <si>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</si>
  <si>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</si>
  <si>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</si>
  <si>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</si>
  <si>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</si>
  <si>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</si>
  <si>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</si>
  <si>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</si>
  <si>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</si>
  <si>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</si>
  <si>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</si>
  <si>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</si>
  <si>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</si>
  <si>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</si>
  <si>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</si>
  <si>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</si>
  <si>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</si>
  <si>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</si>
  <si>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</si>
  <si>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</si>
  <si>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</si>
  <si>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</si>
  <si>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SISTEMA PARA EL DESARROLLO INTEGRAL DE LA FAMILIA DEL MUNICIPIO DE SALAMANCA, GUANAJUATO.</t>
  </si>
  <si>
    <t>CORRESPONDIENTE DEL 1 DE ENERO AL 31 DE MARZO DEL 2021</t>
  </si>
  <si>
    <t>Bajo protesta de decir verdad declaramos que los Estados Financieros y sus notas, son razonablemente correctos y son responsabilidad del emisor.</t>
  </si>
  <si>
    <t>Resultados del Ejercicio Ahorro/Desahorro</t>
  </si>
  <si>
    <t>(+) Movimientos de partidas (o rubros) que no afectan al efectivo</t>
  </si>
  <si>
    <t>Total de Aplicación de efectivo por Actividades de Inversión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</si>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</sst>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71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0" fontId="12" fillId="0" borderId="0" xfId="9" quotePrefix="1" applyFont="1" applyAlignment="1">
      <alignment horizontal="left" inden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D25" sqref="D25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39" t="s">
        <v>621</v>
      </c>
      <c r="B1" s="139"/>
      <c r="C1" s="19"/>
      <c r="D1" s="16" t="s">
        <v>609</v>
      </c>
      <c r="E1" s="17">
        <v>2021</v>
      </c>
    </row>
    <row r="2" spans="1:5" ht="18.95" customHeight="1" x14ac:dyDescent="0.2">
      <c r="A2" s="140" t="s">
        <v>608</v>
      </c>
      <c r="B2" s="140"/>
      <c r="C2" s="38"/>
      <c r="D2" s="16" t="s">
        <v>610</v>
      </c>
      <c r="E2" s="19" t="s">
        <v>612</v>
      </c>
    </row>
    <row r="3" spans="1:5" ht="18.95" customHeight="1" x14ac:dyDescent="0.2">
      <c r="A3" s="141" t="s">
        <v>622</v>
      </c>
      <c r="B3" s="141"/>
      <c r="C3" s="19"/>
      <c r="D3" s="16" t="s">
        <v>611</v>
      </c>
      <c r="E3" s="17">
        <v>1</v>
      </c>
    </row>
    <row r="4" spans="1:5" ht="15" customHeight="1" x14ac:dyDescent="0.2">
      <c r="A4" s="13" t="s">
        <v>42</v>
      </c>
      <c r="B4" s="14" t="s">
        <v>43</v>
      </c>
    </row>
    <row r="5" spans="1:5" x14ac:dyDescent="0.2">
      <c r="A5" s="5"/>
      <c r="B5" s="6"/>
    </row>
    <row r="6" spans="1:5" x14ac:dyDescent="0.2">
      <c r="A6" s="7"/>
      <c r="B6" s="8" t="s">
        <v>46</v>
      </c>
    </row>
    <row r="7" spans="1:5" x14ac:dyDescent="0.2">
      <c r="A7" s="7"/>
      <c r="B7" s="8"/>
    </row>
    <row r="8" spans="1:5" x14ac:dyDescent="0.2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591</v>
      </c>
    </row>
    <row r="13" spans="1:5" x14ac:dyDescent="0.2">
      <c r="A13" s="47" t="s">
        <v>7</v>
      </c>
      <c r="B13" s="48" t="s">
        <v>592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593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580</v>
      </c>
      <c r="B23" s="105" t="s">
        <v>306</v>
      </c>
    </row>
    <row r="24" spans="1:2" x14ac:dyDescent="0.2">
      <c r="A24" s="104" t="s">
        <v>581</v>
      </c>
      <c r="B24" s="105" t="s">
        <v>582</v>
      </c>
    </row>
    <row r="25" spans="1:2" s="103" customFormat="1" x14ac:dyDescent="0.2">
      <c r="A25" s="104" t="s">
        <v>583</v>
      </c>
      <c r="B25" s="105" t="s">
        <v>343</v>
      </c>
    </row>
    <row r="26" spans="1:2" x14ac:dyDescent="0.2">
      <c r="A26" s="104" t="s">
        <v>584</v>
      </c>
      <c r="B26" s="105" t="s">
        <v>360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x14ac:dyDescent="0.2">
      <c r="A32" s="7"/>
      <c r="B32" s="10"/>
    </row>
    <row r="33" spans="1:2" x14ac:dyDescent="0.2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x14ac:dyDescent="0.2">
      <c r="A36" s="7"/>
      <c r="B36" s="10"/>
    </row>
    <row r="37" spans="1:2" x14ac:dyDescent="0.2">
      <c r="A37" s="7"/>
      <c r="B37" s="8" t="s">
        <v>47</v>
      </c>
    </row>
    <row r="38" spans="1:2" x14ac:dyDescent="0.2">
      <c r="A38" s="7" t="s">
        <v>48</v>
      </c>
      <c r="B38" s="48" t="s">
        <v>32</v>
      </c>
    </row>
    <row r="39" spans="1:2" x14ac:dyDescent="0.2">
      <c r="A39" s="7"/>
      <c r="B39" s="48" t="s">
        <v>33</v>
      </c>
    </row>
    <row r="40" spans="1:2" ht="12" thickBot="1" x14ac:dyDescent="0.25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showGridLines="0" workbookViewId="0">
      <selection activeCell="A22" sqref="A22"/>
    </sheetView>
  </sheetViews>
  <sheetFormatPr baseColWidth="10" defaultColWidth="11.42578125" defaultRowHeight="11.25" x14ac:dyDescent="0.2"/>
  <cols>
    <col min="1" max="1" width="3.28515625" style="41" customWidth="1"/>
    <col min="2" max="2" width="63.140625" style="41" customWidth="1"/>
    <col min="3" max="3" width="17.7109375" style="41" customWidth="1"/>
    <col min="4" max="16384" width="11.42578125" style="41"/>
  </cols>
  <sheetData>
    <row r="1" spans="1:3" s="39" customFormat="1" ht="18" customHeight="1" x14ac:dyDescent="0.25">
      <c r="A1" s="145" t="s">
        <v>621</v>
      </c>
      <c r="B1" s="146"/>
      <c r="C1" s="147"/>
    </row>
    <row r="2" spans="1:3" s="39" customFormat="1" ht="18" customHeight="1" x14ac:dyDescent="0.25">
      <c r="A2" s="148" t="s">
        <v>44</v>
      </c>
      <c r="B2" s="149"/>
      <c r="C2" s="150"/>
    </row>
    <row r="3" spans="1:3" s="39" customFormat="1" ht="18" customHeight="1" x14ac:dyDescent="0.25">
      <c r="A3" s="148" t="s">
        <v>622</v>
      </c>
      <c r="B3" s="149"/>
      <c r="C3" s="150"/>
    </row>
    <row r="4" spans="1:3" s="42" customFormat="1" ht="18" customHeight="1" x14ac:dyDescent="0.2">
      <c r="A4" s="151" t="s">
        <v>619</v>
      </c>
      <c r="B4" s="152"/>
      <c r="C4" s="153"/>
    </row>
    <row r="5" spans="1:3" s="40" customFormat="1" x14ac:dyDescent="0.2">
      <c r="A5" s="60" t="s">
        <v>528</v>
      </c>
      <c r="B5" s="60"/>
      <c r="C5" s="61">
        <v>14345390.640000001</v>
      </c>
    </row>
    <row r="6" spans="1:3" x14ac:dyDescent="0.2">
      <c r="A6" s="62"/>
      <c r="B6" s="63"/>
      <c r="C6" s="64"/>
    </row>
    <row r="7" spans="1:3" x14ac:dyDescent="0.2">
      <c r="A7" s="73" t="s">
        <v>529</v>
      </c>
      <c r="B7" s="73"/>
      <c r="C7" s="65">
        <f>SUM(C8:C13)</f>
        <v>0</v>
      </c>
    </row>
    <row r="8" spans="1:3" x14ac:dyDescent="0.2">
      <c r="A8" s="82" t="s">
        <v>530</v>
      </c>
      <c r="B8" s="81" t="s">
        <v>344</v>
      </c>
      <c r="C8" s="66">
        <v>0</v>
      </c>
    </row>
    <row r="9" spans="1:3" x14ac:dyDescent="0.2">
      <c r="A9" s="67" t="s">
        <v>531</v>
      </c>
      <c r="B9" s="68" t="s">
        <v>540</v>
      </c>
      <c r="C9" s="66">
        <v>0</v>
      </c>
    </row>
    <row r="10" spans="1:3" x14ac:dyDescent="0.2">
      <c r="A10" s="67" t="s">
        <v>532</v>
      </c>
      <c r="B10" s="68" t="s">
        <v>352</v>
      </c>
      <c r="C10" s="66">
        <v>0</v>
      </c>
    </row>
    <row r="11" spans="1:3" x14ac:dyDescent="0.2">
      <c r="A11" s="67" t="s">
        <v>533</v>
      </c>
      <c r="B11" s="68" t="s">
        <v>353</v>
      </c>
      <c r="C11" s="66">
        <v>0</v>
      </c>
    </row>
    <row r="12" spans="1:3" x14ac:dyDescent="0.2">
      <c r="A12" s="67" t="s">
        <v>534</v>
      </c>
      <c r="B12" s="68" t="s">
        <v>354</v>
      </c>
      <c r="C12" s="66">
        <v>0</v>
      </c>
    </row>
    <row r="13" spans="1:3" x14ac:dyDescent="0.2">
      <c r="A13" s="69" t="s">
        <v>535</v>
      </c>
      <c r="B13" s="70" t="s">
        <v>536</v>
      </c>
      <c r="C13" s="66">
        <v>0</v>
      </c>
    </row>
    <row r="14" spans="1:3" x14ac:dyDescent="0.2">
      <c r="A14" s="80"/>
      <c r="B14" s="71"/>
      <c r="C14" s="72"/>
    </row>
    <row r="15" spans="1:3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539</v>
      </c>
      <c r="C16" s="66">
        <v>0</v>
      </c>
    </row>
    <row r="17" spans="1:3" x14ac:dyDescent="0.2">
      <c r="A17" s="75">
        <v>3.2</v>
      </c>
      <c r="B17" s="68" t="s">
        <v>537</v>
      </c>
      <c r="C17" s="66">
        <v>0</v>
      </c>
    </row>
    <row r="18" spans="1:3" x14ac:dyDescent="0.2">
      <c r="A18" s="75">
        <v>3.3</v>
      </c>
      <c r="B18" s="70" t="s">
        <v>538</v>
      </c>
      <c r="C18" s="76">
        <v>0</v>
      </c>
    </row>
    <row r="19" spans="1:3" x14ac:dyDescent="0.2">
      <c r="A19" s="62"/>
      <c r="B19" s="77"/>
      <c r="C19" s="78"/>
    </row>
    <row r="20" spans="1:3" x14ac:dyDescent="0.2">
      <c r="A20" s="79" t="s">
        <v>83</v>
      </c>
      <c r="B20" s="79"/>
      <c r="C20" s="61">
        <f>C5+C7-C15</f>
        <v>14345390.640000001</v>
      </c>
    </row>
    <row r="22" spans="1:3" x14ac:dyDescent="0.2">
      <c r="A22" s="22" t="s">
        <v>623</v>
      </c>
    </row>
    <row r="74" spans="3:4" x14ac:dyDescent="0.2">
      <c r="C74" s="41">
        <v>0</v>
      </c>
      <c r="D74" s="41">
        <v>0</v>
      </c>
    </row>
    <row r="75" spans="3:4" x14ac:dyDescent="0.2">
      <c r="C75" s="41">
        <v>0</v>
      </c>
      <c r="D75" s="41">
        <v>0</v>
      </c>
    </row>
    <row r="76" spans="3:4" x14ac:dyDescent="0.2">
      <c r="C76" s="41">
        <v>0</v>
      </c>
      <c r="D76" s="41">
        <v>0</v>
      </c>
    </row>
    <row r="77" spans="3:4" x14ac:dyDescent="0.2">
      <c r="C77" s="41">
        <v>0</v>
      </c>
      <c r="D77" s="41">
        <v>0</v>
      </c>
    </row>
    <row r="80" spans="3:4" x14ac:dyDescent="0.2">
      <c r="C80" s="41">
        <v>0</v>
      </c>
      <c r="D80" s="41">
        <v>0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"/>
  <sheetViews>
    <sheetView showGridLines="0" topLeftCell="A23" workbookViewId="0">
      <selection activeCell="A43" sqref="A43"/>
    </sheetView>
  </sheetViews>
  <sheetFormatPr baseColWidth="10" defaultColWidth="11.42578125" defaultRowHeight="11.25" x14ac:dyDescent="0.2"/>
  <cols>
    <col min="1" max="1" width="3.7109375" style="41" customWidth="1"/>
    <col min="2" max="2" width="62.140625" style="41" customWidth="1"/>
    <col min="3" max="3" width="17.7109375" style="41" customWidth="1"/>
    <col min="4" max="16384" width="11.42578125" style="41"/>
  </cols>
  <sheetData>
    <row r="1" spans="1:3" s="43" customFormat="1" ht="18.95" customHeight="1" x14ac:dyDescent="0.25">
      <c r="A1" s="154" t="s">
        <v>621</v>
      </c>
      <c r="B1" s="155"/>
      <c r="C1" s="156"/>
    </row>
    <row r="2" spans="1:3" s="43" customFormat="1" ht="18.95" customHeight="1" x14ac:dyDescent="0.25">
      <c r="A2" s="157" t="s">
        <v>45</v>
      </c>
      <c r="B2" s="158"/>
      <c r="C2" s="159"/>
    </row>
    <row r="3" spans="1:3" s="43" customFormat="1" ht="18.95" customHeight="1" x14ac:dyDescent="0.25">
      <c r="A3" s="157" t="s">
        <v>622</v>
      </c>
      <c r="B3" s="158"/>
      <c r="C3" s="159"/>
    </row>
    <row r="4" spans="1:3" s="44" customFormat="1" x14ac:dyDescent="0.2">
      <c r="A4" s="151" t="s">
        <v>619</v>
      </c>
      <c r="B4" s="152"/>
      <c r="C4" s="153"/>
    </row>
    <row r="5" spans="1:3" x14ac:dyDescent="0.2">
      <c r="A5" s="91" t="s">
        <v>541</v>
      </c>
      <c r="B5" s="60"/>
      <c r="C5" s="84">
        <v>10625188.529999999</v>
      </c>
    </row>
    <row r="6" spans="1:3" x14ac:dyDescent="0.2">
      <c r="A6" s="85"/>
      <c r="B6" s="63"/>
      <c r="C6" s="86"/>
    </row>
    <row r="7" spans="1:3" x14ac:dyDescent="0.2">
      <c r="A7" s="73" t="s">
        <v>542</v>
      </c>
      <c r="B7" s="87"/>
      <c r="C7" s="65">
        <f>SUM(C8:C28)</f>
        <v>853717.22</v>
      </c>
    </row>
    <row r="8" spans="1:3" x14ac:dyDescent="0.2">
      <c r="A8" s="138">
        <v>2.1</v>
      </c>
      <c r="B8" s="92" t="s">
        <v>372</v>
      </c>
      <c r="C8" s="93">
        <v>0</v>
      </c>
    </row>
    <row r="9" spans="1:3" x14ac:dyDescent="0.2">
      <c r="A9" s="138">
        <v>2.2000000000000002</v>
      </c>
      <c r="B9" s="92" t="s">
        <v>369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22717.22</v>
      </c>
    </row>
    <row r="11" spans="1:3" x14ac:dyDescent="0.2">
      <c r="A11" s="100">
        <v>2.4</v>
      </c>
      <c r="B11" s="83" t="s">
        <v>241</v>
      </c>
      <c r="C11" s="93">
        <v>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831000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543</v>
      </c>
      <c r="B17" s="83" t="s">
        <v>544</v>
      </c>
      <c r="C17" s="93">
        <v>0</v>
      </c>
    </row>
    <row r="18" spans="1:3" x14ac:dyDescent="0.2">
      <c r="A18" s="100" t="s">
        <v>573</v>
      </c>
      <c r="B18" s="83" t="s">
        <v>249</v>
      </c>
      <c r="C18" s="93">
        <v>0</v>
      </c>
    </row>
    <row r="19" spans="1:3" x14ac:dyDescent="0.2">
      <c r="A19" s="100" t="s">
        <v>574</v>
      </c>
      <c r="B19" s="83" t="s">
        <v>545</v>
      </c>
      <c r="C19" s="93">
        <v>0</v>
      </c>
    </row>
    <row r="20" spans="1:3" x14ac:dyDescent="0.2">
      <c r="A20" s="100" t="s">
        <v>575</v>
      </c>
      <c r="B20" s="83" t="s">
        <v>546</v>
      </c>
      <c r="C20" s="93">
        <v>0</v>
      </c>
    </row>
    <row r="21" spans="1:3" x14ac:dyDescent="0.2">
      <c r="A21" s="100" t="s">
        <v>576</v>
      </c>
      <c r="B21" s="83" t="s">
        <v>547</v>
      </c>
      <c r="C21" s="93">
        <v>0</v>
      </c>
    </row>
    <row r="22" spans="1:3" x14ac:dyDescent="0.2">
      <c r="A22" s="100" t="s">
        <v>548</v>
      </c>
      <c r="B22" s="83" t="s">
        <v>549</v>
      </c>
      <c r="C22" s="93">
        <v>0</v>
      </c>
    </row>
    <row r="23" spans="1:3" x14ac:dyDescent="0.2">
      <c r="A23" s="100" t="s">
        <v>550</v>
      </c>
      <c r="B23" s="83" t="s">
        <v>551</v>
      </c>
      <c r="C23" s="93">
        <v>0</v>
      </c>
    </row>
    <row r="24" spans="1:3" x14ac:dyDescent="0.2">
      <c r="A24" s="100" t="s">
        <v>552</v>
      </c>
      <c r="B24" s="83" t="s">
        <v>553</v>
      </c>
      <c r="C24" s="93">
        <v>0</v>
      </c>
    </row>
    <row r="25" spans="1:3" x14ac:dyDescent="0.2">
      <c r="A25" s="100" t="s">
        <v>554</v>
      </c>
      <c r="B25" s="83" t="s">
        <v>555</v>
      </c>
      <c r="C25" s="93">
        <v>0</v>
      </c>
    </row>
    <row r="26" spans="1:3" x14ac:dyDescent="0.2">
      <c r="A26" s="100" t="s">
        <v>556</v>
      </c>
      <c r="B26" s="83" t="s">
        <v>557</v>
      </c>
      <c r="C26" s="93">
        <v>0</v>
      </c>
    </row>
    <row r="27" spans="1:3" x14ac:dyDescent="0.2">
      <c r="A27" s="100" t="s">
        <v>558</v>
      </c>
      <c r="B27" s="83" t="s">
        <v>559</v>
      </c>
      <c r="C27" s="93">
        <v>0</v>
      </c>
    </row>
    <row r="28" spans="1:3" x14ac:dyDescent="0.2">
      <c r="A28" s="100" t="s">
        <v>560</v>
      </c>
      <c r="B28" s="92" t="s">
        <v>561</v>
      </c>
      <c r="C28" s="93">
        <v>0</v>
      </c>
    </row>
    <row r="29" spans="1:3" x14ac:dyDescent="0.2">
      <c r="A29" s="101"/>
      <c r="B29" s="94"/>
      <c r="C29" s="95"/>
    </row>
    <row r="30" spans="1:3" x14ac:dyDescent="0.2">
      <c r="A30" s="96" t="s">
        <v>562</v>
      </c>
      <c r="B30" s="97"/>
      <c r="C30" s="98">
        <f>SUM(C31:C37)</f>
        <v>0</v>
      </c>
    </row>
    <row r="31" spans="1:3" x14ac:dyDescent="0.2">
      <c r="A31" s="100" t="s">
        <v>563</v>
      </c>
      <c r="B31" s="83" t="s">
        <v>441</v>
      </c>
      <c r="C31" s="93">
        <v>0</v>
      </c>
    </row>
    <row r="32" spans="1:3" x14ac:dyDescent="0.2">
      <c r="A32" s="100" t="s">
        <v>564</v>
      </c>
      <c r="B32" s="83" t="s">
        <v>81</v>
      </c>
      <c r="C32" s="93">
        <v>0</v>
      </c>
    </row>
    <row r="33" spans="1:3" x14ac:dyDescent="0.2">
      <c r="A33" s="100" t="s">
        <v>565</v>
      </c>
      <c r="B33" s="83" t="s">
        <v>451</v>
      </c>
      <c r="C33" s="93">
        <v>0</v>
      </c>
    </row>
    <row r="34" spans="1:3" x14ac:dyDescent="0.2">
      <c r="A34" s="100" t="s">
        <v>566</v>
      </c>
      <c r="B34" s="83" t="s">
        <v>567</v>
      </c>
      <c r="C34" s="93">
        <v>0</v>
      </c>
    </row>
    <row r="35" spans="1:3" x14ac:dyDescent="0.2">
      <c r="A35" s="100" t="s">
        <v>568</v>
      </c>
      <c r="B35" s="83" t="s">
        <v>569</v>
      </c>
      <c r="C35" s="93">
        <v>0</v>
      </c>
    </row>
    <row r="36" spans="1:3" x14ac:dyDescent="0.2">
      <c r="A36" s="100" t="s">
        <v>570</v>
      </c>
      <c r="B36" s="83" t="s">
        <v>459</v>
      </c>
      <c r="C36" s="93">
        <v>0</v>
      </c>
    </row>
    <row r="37" spans="1:3" x14ac:dyDescent="0.2">
      <c r="A37" s="100" t="s">
        <v>571</v>
      </c>
      <c r="B37" s="92" t="s">
        <v>572</v>
      </c>
      <c r="C37" s="99">
        <v>0</v>
      </c>
    </row>
    <row r="38" spans="1:3" x14ac:dyDescent="0.2">
      <c r="A38" s="85"/>
      <c r="B38" s="88"/>
      <c r="C38" s="89"/>
    </row>
    <row r="39" spans="1:3" x14ac:dyDescent="0.2">
      <c r="A39" s="90" t="s">
        <v>85</v>
      </c>
      <c r="B39" s="60"/>
      <c r="C39" s="61">
        <f>C5-C7+C30</f>
        <v>9771471.3099999987</v>
      </c>
    </row>
    <row r="43" spans="1:3" x14ac:dyDescent="0.2">
      <c r="A43" s="22" t="s">
        <v>623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9"/>
  <sheetViews>
    <sheetView tabSelected="1" topLeftCell="C1" workbookViewId="0">
      <selection activeCell="A49" sqref="A1:J49"/>
    </sheetView>
  </sheetViews>
  <sheetFormatPr baseColWidth="10" defaultColWidth="9.140625" defaultRowHeight="11.25" x14ac:dyDescent="0.2"/>
  <cols>
    <col min="1" max="1" width="10" style="31" customWidth="1"/>
    <col min="2" max="2" width="68.5703125" style="31" bestFit="1" customWidth="1"/>
    <col min="3" max="3" width="17.42578125" style="31" bestFit="1" customWidth="1"/>
    <col min="4" max="5" width="23.7109375" style="31" bestFit="1" customWidth="1"/>
    <col min="6" max="6" width="19.28515625" style="31" customWidth="1"/>
    <col min="7" max="7" width="20.5703125" style="31" customWidth="1"/>
    <col min="8" max="10" width="20.28515625" style="31" customWidth="1"/>
    <col min="11" max="16384" width="9.140625" style="31"/>
  </cols>
  <sheetData>
    <row r="1" spans="1:10" ht="18.95" customHeight="1" x14ac:dyDescent="0.2">
      <c r="A1" s="144" t="s">
        <v>621</v>
      </c>
      <c r="B1" s="160"/>
      <c r="C1" s="160"/>
      <c r="D1" s="160"/>
      <c r="E1" s="160"/>
      <c r="F1" s="160"/>
      <c r="G1" s="29" t="s">
        <v>609</v>
      </c>
      <c r="H1" s="30">
        <v>2021</v>
      </c>
    </row>
    <row r="2" spans="1:10" ht="18.95" customHeight="1" x14ac:dyDescent="0.2">
      <c r="A2" s="144" t="s">
        <v>620</v>
      </c>
      <c r="B2" s="160"/>
      <c r="C2" s="160"/>
      <c r="D2" s="160"/>
      <c r="E2" s="160"/>
      <c r="F2" s="160"/>
      <c r="G2" s="16" t="s">
        <v>614</v>
      </c>
      <c r="H2" s="30" t="str">
        <f>'Notas a los Edos Financieros'!E2</f>
        <v>TRIMESTRAL</v>
      </c>
    </row>
    <row r="3" spans="1:10" ht="18.95" customHeight="1" x14ac:dyDescent="0.2">
      <c r="A3" s="161" t="s">
        <v>622</v>
      </c>
      <c r="B3" s="162"/>
      <c r="C3" s="162"/>
      <c r="D3" s="162"/>
      <c r="E3" s="162"/>
      <c r="F3" s="162"/>
      <c r="G3" s="16" t="s">
        <v>615</v>
      </c>
      <c r="H3" s="30">
        <v>1</v>
      </c>
    </row>
    <row r="4" spans="1:10" x14ac:dyDescent="0.2">
      <c r="A4" s="32" t="s">
        <v>197</v>
      </c>
      <c r="B4" s="33"/>
      <c r="C4" s="33"/>
      <c r="D4" s="33"/>
      <c r="E4" s="33"/>
      <c r="F4" s="33"/>
      <c r="G4" s="33"/>
      <c r="H4" s="33"/>
    </row>
    <row r="7" spans="1:10" x14ac:dyDescent="0.2">
      <c r="A7" s="34" t="s">
        <v>147</v>
      </c>
      <c r="B7" s="34" t="s">
        <v>493</v>
      </c>
      <c r="C7" s="34" t="s">
        <v>181</v>
      </c>
      <c r="D7" s="34" t="s">
        <v>494</v>
      </c>
      <c r="E7" s="34" t="s">
        <v>495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x14ac:dyDescent="0.2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7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s="46" customFormat="1" x14ac:dyDescent="0.2">
      <c r="A35" s="45">
        <v>8000</v>
      </c>
      <c r="B35" s="46" t="s">
        <v>98</v>
      </c>
    </row>
    <row r="36" spans="1:6" x14ac:dyDescent="0.2">
      <c r="A36" s="31">
        <v>8110</v>
      </c>
      <c r="B36" s="31" t="s">
        <v>97</v>
      </c>
      <c r="C36" s="36">
        <v>0</v>
      </c>
      <c r="D36" s="36">
        <v>0</v>
      </c>
      <c r="E36" s="36">
        <v>0</v>
      </c>
      <c r="F36" s="36">
        <f t="shared" si="0"/>
        <v>0</v>
      </c>
    </row>
    <row r="37" spans="1:6" x14ac:dyDescent="0.2">
      <c r="A37" s="31">
        <v>8120</v>
      </c>
      <c r="B37" s="31" t="s">
        <v>96</v>
      </c>
      <c r="C37" s="36">
        <v>0</v>
      </c>
      <c r="D37" s="36">
        <v>0</v>
      </c>
      <c r="E37" s="36">
        <v>0</v>
      </c>
      <c r="F37" s="36">
        <f t="shared" si="0"/>
        <v>0</v>
      </c>
    </row>
    <row r="38" spans="1:6" x14ac:dyDescent="0.2">
      <c r="A38" s="31">
        <v>8130</v>
      </c>
      <c r="B38" s="31" t="s">
        <v>95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8140</v>
      </c>
      <c r="B39" s="31" t="s">
        <v>94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8150</v>
      </c>
      <c r="B40" s="31" t="s">
        <v>93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8210</v>
      </c>
      <c r="B41" s="31" t="s">
        <v>92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8220</v>
      </c>
      <c r="B42" s="31" t="s">
        <v>91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8230</v>
      </c>
      <c r="B43" s="31" t="s">
        <v>90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8240</v>
      </c>
      <c r="B44" s="31" t="s">
        <v>89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8250</v>
      </c>
      <c r="B45" s="31" t="s">
        <v>88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8260</v>
      </c>
      <c r="B46" s="31" t="s">
        <v>87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8270</v>
      </c>
      <c r="B47" s="31" t="s">
        <v>86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9" spans="1:1" x14ac:dyDescent="0.2">
      <c r="A49" s="22" t="s">
        <v>623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0" fitToHeight="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x14ac:dyDescent="0.2">
      <c r="A3" s="1"/>
    </row>
    <row r="4" spans="1:8" s="129" customFormat="1" x14ac:dyDescent="0.2">
      <c r="A4" s="128" t="s">
        <v>34</v>
      </c>
    </row>
    <row r="5" spans="1:8" s="129" customFormat="1" ht="39.950000000000003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2.75" x14ac:dyDescent="0.2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x14ac:dyDescent="0.2">
      <c r="A9" s="46" t="s">
        <v>126</v>
      </c>
      <c r="B9" s="130"/>
      <c r="C9" s="130"/>
      <c r="D9" s="130"/>
    </row>
    <row r="10" spans="1:8" s="129" customFormat="1" ht="26.1" customHeight="1" x14ac:dyDescent="0.2">
      <c r="A10" s="132" t="s">
        <v>600</v>
      </c>
      <c r="B10" s="164" t="s">
        <v>37</v>
      </c>
      <c r="C10" s="164"/>
      <c r="D10" s="164"/>
      <c r="E10" s="164"/>
    </row>
    <row r="11" spans="1:8" s="129" customFormat="1" ht="12.95" customHeight="1" x14ac:dyDescent="0.2">
      <c r="A11" s="133" t="s">
        <v>601</v>
      </c>
      <c r="B11" s="134" t="s">
        <v>38</v>
      </c>
      <c r="C11" s="134"/>
      <c r="D11" s="134"/>
      <c r="E11" s="134"/>
    </row>
    <row r="12" spans="1:8" s="129" customFormat="1" ht="26.1" customHeight="1" x14ac:dyDescent="0.2">
      <c r="A12" s="133" t="s">
        <v>602</v>
      </c>
      <c r="B12" s="164" t="s">
        <v>39</v>
      </c>
      <c r="C12" s="164"/>
      <c r="D12" s="164"/>
      <c r="E12" s="164"/>
    </row>
    <row r="13" spans="1:8" s="129" customFormat="1" ht="26.1" customHeight="1" x14ac:dyDescent="0.2">
      <c r="A13" s="133" t="s">
        <v>603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604</v>
      </c>
      <c r="B15" s="134" t="s">
        <v>41</v>
      </c>
    </row>
    <row r="16" spans="1:8" s="129" customFormat="1" ht="12.95" customHeight="1" x14ac:dyDescent="0.2">
      <c r="A16" s="133" t="s">
        <v>605</v>
      </c>
    </row>
    <row r="17" spans="1:4" s="129" customFormat="1" ht="12.95" customHeight="1" x14ac:dyDescent="0.2">
      <c r="A17" s="134"/>
    </row>
    <row r="18" spans="1:4" s="129" customFormat="1" ht="12.95" customHeight="1" x14ac:dyDescent="0.2">
      <c r="A18" s="46" t="s">
        <v>98</v>
      </c>
    </row>
    <row r="19" spans="1:4" s="129" customFormat="1" ht="12.95" customHeight="1" x14ac:dyDescent="0.2">
      <c r="A19" s="137" t="s">
        <v>606</v>
      </c>
    </row>
    <row r="20" spans="1:4" s="129" customFormat="1" ht="12.95" customHeight="1" x14ac:dyDescent="0.2">
      <c r="A20" s="137" t="s">
        <v>607</v>
      </c>
    </row>
    <row r="21" spans="1:4" s="129" customFormat="1" x14ac:dyDescent="0.2">
      <c r="A21" s="130"/>
    </row>
    <row r="22" spans="1:4" s="129" customFormat="1" x14ac:dyDescent="0.2">
      <c r="A22" s="130" t="s">
        <v>523</v>
      </c>
      <c r="B22" s="130"/>
      <c r="C22" s="130"/>
      <c r="D22" s="130"/>
    </row>
    <row r="23" spans="1:4" s="129" customFormat="1" x14ac:dyDescent="0.2">
      <c r="A23" s="130" t="s">
        <v>524</v>
      </c>
      <c r="B23" s="130"/>
      <c r="C23" s="130"/>
      <c r="D23" s="130"/>
    </row>
    <row r="24" spans="1:4" s="129" customFormat="1" x14ac:dyDescent="0.2">
      <c r="A24" s="130" t="s">
        <v>525</v>
      </c>
      <c r="B24" s="130"/>
      <c r="C24" s="130"/>
      <c r="D24" s="130"/>
    </row>
    <row r="25" spans="1:4" s="129" customFormat="1" x14ac:dyDescent="0.2">
      <c r="A25" s="130" t="s">
        <v>526</v>
      </c>
      <c r="B25" s="130"/>
      <c r="C25" s="130"/>
      <c r="D25" s="130"/>
    </row>
    <row r="26" spans="1:4" s="129" customFormat="1" x14ac:dyDescent="0.2">
      <c r="A26" s="130" t="s">
        <v>527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2" x14ac:dyDescent="0.2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4"/>
  <sheetViews>
    <sheetView topLeftCell="A119" zoomScale="106" zoomScaleNormal="106" workbookViewId="0">
      <selection activeCell="B144" sqref="B144"/>
    </sheetView>
  </sheetViews>
  <sheetFormatPr baseColWidth="10" defaultColWidth="9.140625" defaultRowHeight="11.25" x14ac:dyDescent="0.2"/>
  <cols>
    <col min="1" max="1" width="10" style="22" customWidth="1"/>
    <col min="2" max="2" width="64.5703125" style="22" bestFit="1" customWidth="1"/>
    <col min="3" max="3" width="16.42578125" style="22" bestFit="1" customWidth="1"/>
    <col min="4" max="4" width="19.140625" style="22" customWidth="1"/>
    <col min="5" max="5" width="28" style="22" customWidth="1"/>
    <col min="6" max="6" width="22.7109375" style="22" customWidth="1"/>
    <col min="7" max="8" width="16.7109375" style="22" customWidth="1"/>
    <col min="9" max="9" width="27.140625" style="22" customWidth="1"/>
    <col min="10" max="16384" width="9.140625" style="22"/>
  </cols>
  <sheetData>
    <row r="1" spans="1:8" s="18" customFormat="1" ht="18.95" customHeight="1" x14ac:dyDescent="0.25">
      <c r="A1" s="142" t="s">
        <v>621</v>
      </c>
      <c r="B1" s="143"/>
      <c r="C1" s="143"/>
      <c r="D1" s="143"/>
      <c r="E1" s="143"/>
      <c r="F1" s="143"/>
      <c r="G1" s="16" t="s">
        <v>609</v>
      </c>
      <c r="H1" s="27">
        <v>2021</v>
      </c>
    </row>
    <row r="2" spans="1:8" s="18" customFormat="1" ht="18.95" customHeight="1" x14ac:dyDescent="0.25">
      <c r="A2" s="142" t="s">
        <v>613</v>
      </c>
      <c r="B2" s="143"/>
      <c r="C2" s="143"/>
      <c r="D2" s="143"/>
      <c r="E2" s="143"/>
      <c r="F2" s="143"/>
      <c r="G2" s="16" t="s">
        <v>614</v>
      </c>
      <c r="H2" s="27" t="str">
        <f>'Notas a los Edos Financieros'!E2</f>
        <v>TRIMESTRAL</v>
      </c>
    </row>
    <row r="3" spans="1:8" s="18" customFormat="1" ht="18.95" customHeight="1" x14ac:dyDescent="0.25">
      <c r="A3" s="142" t="s">
        <v>622</v>
      </c>
      <c r="B3" s="143"/>
      <c r="C3" s="143"/>
      <c r="D3" s="143"/>
      <c r="E3" s="143"/>
      <c r="F3" s="143"/>
      <c r="G3" s="16" t="s">
        <v>615</v>
      </c>
      <c r="H3" s="27">
        <v>1</v>
      </c>
    </row>
    <row r="4" spans="1:8" x14ac:dyDescent="0.2">
      <c r="A4" s="20" t="s">
        <v>197</v>
      </c>
      <c r="B4" s="21"/>
      <c r="C4" s="21"/>
      <c r="D4" s="21"/>
      <c r="E4" s="21"/>
      <c r="F4" s="21"/>
      <c r="G4" s="21"/>
      <c r="H4" s="21"/>
    </row>
    <row r="6" spans="1:8" x14ac:dyDescent="0.2">
      <c r="A6" s="21" t="s">
        <v>154</v>
      </c>
      <c r="B6" s="21"/>
      <c r="C6" s="21"/>
      <c r="D6" s="21"/>
      <c r="E6" s="21"/>
      <c r="F6" s="21"/>
      <c r="G6" s="21"/>
      <c r="H6" s="21"/>
    </row>
    <row r="7" spans="1:8" x14ac:dyDescent="0.2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0</v>
      </c>
    </row>
    <row r="9" spans="1:8" x14ac:dyDescent="0.2">
      <c r="A9" s="24">
        <v>1115</v>
      </c>
      <c r="B9" s="22" t="s">
        <v>199</v>
      </c>
      <c r="C9" s="26">
        <v>0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x14ac:dyDescent="0.2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x14ac:dyDescent="0.2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320179.93</v>
      </c>
      <c r="D15" s="26">
        <v>317647.67</v>
      </c>
      <c r="E15" s="26">
        <v>317113.62</v>
      </c>
      <c r="F15" s="26">
        <v>315264.34000000003</v>
      </c>
      <c r="G15" s="26">
        <v>317498.09000000003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x14ac:dyDescent="0.2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x14ac:dyDescent="0.2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214377.2</v>
      </c>
      <c r="D20" s="26">
        <v>214377.2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22352.61</v>
      </c>
      <c r="D21" s="26">
        <v>22352.61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586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587</v>
      </c>
      <c r="C23" s="26">
        <v>22663.61</v>
      </c>
      <c r="D23" s="26">
        <v>22663.61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428.95</v>
      </c>
      <c r="D24" s="26">
        <v>428.95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21153.759999999998</v>
      </c>
      <c r="D25" s="26">
        <v>21153.759999999998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x14ac:dyDescent="0.2">
      <c r="A30" s="21" t="s">
        <v>588</v>
      </c>
      <c r="B30" s="21"/>
      <c r="C30" s="21"/>
      <c r="D30" s="21"/>
      <c r="E30" s="21"/>
      <c r="F30" s="21"/>
      <c r="G30" s="21"/>
      <c r="H30" s="21"/>
    </row>
    <row r="31" spans="1:8" x14ac:dyDescent="0.2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x14ac:dyDescent="0.2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x14ac:dyDescent="0.2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x14ac:dyDescent="0.2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x14ac:dyDescent="0.2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x14ac:dyDescent="0.2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x14ac:dyDescent="0.2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x14ac:dyDescent="0.2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x14ac:dyDescent="0.2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178119.1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0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178119.1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0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7934030.5200000005</v>
      </c>
      <c r="D62" s="26">
        <f t="shared" ref="D62:E62" si="0">SUM(D63:D70)</f>
        <v>0</v>
      </c>
      <c r="E62" s="26">
        <f t="shared" si="0"/>
        <v>-4324837.57</v>
      </c>
    </row>
    <row r="63" spans="1:9" x14ac:dyDescent="0.2">
      <c r="A63" s="24">
        <v>1241</v>
      </c>
      <c r="B63" s="22" t="s">
        <v>240</v>
      </c>
      <c r="C63" s="26">
        <v>3730277.11</v>
      </c>
      <c r="D63" s="26">
        <v>0</v>
      </c>
      <c r="E63" s="26">
        <v>-2254080.83</v>
      </c>
    </row>
    <row r="64" spans="1:9" x14ac:dyDescent="0.2">
      <c r="A64" s="24">
        <v>1242</v>
      </c>
      <c r="B64" s="22" t="s">
        <v>241</v>
      </c>
      <c r="C64" s="26">
        <v>599042.29</v>
      </c>
      <c r="D64" s="26">
        <v>0</v>
      </c>
      <c r="E64" s="26">
        <v>-232388.05</v>
      </c>
    </row>
    <row r="65" spans="1:9" x14ac:dyDescent="0.2">
      <c r="A65" s="24">
        <v>1243</v>
      </c>
      <c r="B65" s="22" t="s">
        <v>242</v>
      </c>
      <c r="C65" s="26">
        <v>128446.61</v>
      </c>
      <c r="D65" s="26">
        <v>0</v>
      </c>
      <c r="E65" s="26">
        <v>-39205.89</v>
      </c>
    </row>
    <row r="66" spans="1:9" x14ac:dyDescent="0.2">
      <c r="A66" s="24">
        <v>1244</v>
      </c>
      <c r="B66" s="22" t="s">
        <v>243</v>
      </c>
      <c r="C66" s="26">
        <v>3200299.74</v>
      </c>
      <c r="D66" s="26">
        <v>0</v>
      </c>
      <c r="E66" s="26">
        <v>-1672538.1</v>
      </c>
    </row>
    <row r="67" spans="1:9" x14ac:dyDescent="0.2">
      <c r="A67" s="24">
        <v>1245</v>
      </c>
      <c r="B67" s="22" t="s">
        <v>244</v>
      </c>
      <c r="C67" s="26">
        <v>0</v>
      </c>
      <c r="D67" s="26">
        <v>0</v>
      </c>
      <c r="E67" s="26">
        <v>0</v>
      </c>
    </row>
    <row r="68" spans="1:9" x14ac:dyDescent="0.2">
      <c r="A68" s="24">
        <v>1246</v>
      </c>
      <c r="B68" s="22" t="s">
        <v>245</v>
      </c>
      <c r="C68" s="26">
        <v>248819.77</v>
      </c>
      <c r="D68" s="26">
        <v>0</v>
      </c>
      <c r="E68" s="26">
        <v>-126624.7</v>
      </c>
    </row>
    <row r="69" spans="1:9" x14ac:dyDescent="0.2">
      <c r="A69" s="24">
        <v>1247</v>
      </c>
      <c r="B69" s="22" t="s">
        <v>246</v>
      </c>
      <c r="C69" s="26">
        <v>27145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0</v>
      </c>
      <c r="D70" s="26">
        <v>0</v>
      </c>
      <c r="E70" s="26">
        <v>0</v>
      </c>
    </row>
    <row r="72" spans="1:9" x14ac:dyDescent="0.2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166706.79999999999</v>
      </c>
      <c r="D74" s="26">
        <f>SUM(D75:D79)</f>
        <v>0</v>
      </c>
      <c r="E74" s="26">
        <f>SUM(E75:E79)</f>
        <v>0</v>
      </c>
    </row>
    <row r="75" spans="1:9" x14ac:dyDescent="0.2">
      <c r="A75" s="24">
        <v>1251</v>
      </c>
      <c r="B75" s="22" t="s">
        <v>250</v>
      </c>
      <c r="C75" s="26">
        <v>25494.799999999999</v>
      </c>
      <c r="D75" s="26">
        <v>0</v>
      </c>
      <c r="E75" s="26">
        <v>0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141212</v>
      </c>
      <c r="D78" s="26">
        <v>0</v>
      </c>
      <c r="E78" s="26">
        <v>0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0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0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x14ac:dyDescent="0.2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x14ac:dyDescent="0.2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x14ac:dyDescent="0.2">
      <c r="A94" s="21" t="s">
        <v>589</v>
      </c>
      <c r="B94" s="21"/>
      <c r="C94" s="21"/>
      <c r="D94" s="21"/>
      <c r="E94" s="21"/>
      <c r="F94" s="21"/>
      <c r="G94" s="21"/>
      <c r="H94" s="21"/>
    </row>
    <row r="95" spans="1:8" x14ac:dyDescent="0.2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594</v>
      </c>
      <c r="C96" s="26">
        <f>SUM(C97:C99)</f>
        <v>0</v>
      </c>
    </row>
    <row r="97" spans="1:8" x14ac:dyDescent="0.2">
      <c r="A97" s="24">
        <v>1191</v>
      </c>
      <c r="B97" s="22" t="s">
        <v>266</v>
      </c>
      <c r="C97" s="26">
        <v>0</v>
      </c>
    </row>
    <row r="98" spans="1:8" x14ac:dyDescent="0.2">
      <c r="A98" s="24">
        <v>1192</v>
      </c>
      <c r="B98" s="22" t="s">
        <v>267</v>
      </c>
      <c r="C98" s="26">
        <v>0</v>
      </c>
    </row>
    <row r="99" spans="1:8" x14ac:dyDescent="0.2">
      <c r="A99" s="24">
        <v>1193</v>
      </c>
      <c r="B99" s="22" t="s">
        <v>268</v>
      </c>
      <c r="C99" s="26">
        <v>0</v>
      </c>
    </row>
    <row r="101" spans="1:8" x14ac:dyDescent="0.2">
      <c r="A101" s="21" t="s">
        <v>172</v>
      </c>
      <c r="B101" s="21"/>
      <c r="C101" s="21"/>
      <c r="D101" s="21"/>
      <c r="E101" s="21"/>
      <c r="F101" s="21"/>
      <c r="G101" s="21"/>
      <c r="H101" s="21"/>
    </row>
    <row r="102" spans="1:8" x14ac:dyDescent="0.2">
      <c r="A102" s="23" t="s">
        <v>147</v>
      </c>
      <c r="B102" s="23" t="s">
        <v>144</v>
      </c>
      <c r="C102" s="23" t="s">
        <v>145</v>
      </c>
      <c r="D102" s="23" t="s">
        <v>204</v>
      </c>
      <c r="E102" s="23" t="s">
        <v>205</v>
      </c>
      <c r="F102" s="23" t="s">
        <v>206</v>
      </c>
      <c r="G102" s="23" t="s">
        <v>269</v>
      </c>
      <c r="H102" s="23" t="s">
        <v>270</v>
      </c>
    </row>
    <row r="103" spans="1:8" x14ac:dyDescent="0.2">
      <c r="A103" s="24">
        <v>2110</v>
      </c>
      <c r="B103" s="22" t="s">
        <v>271</v>
      </c>
      <c r="C103" s="26">
        <f>SUM(C104:C112)</f>
        <v>239938.9</v>
      </c>
      <c r="D103" s="26">
        <f>SUM(D104:D112)</f>
        <v>239938.9</v>
      </c>
      <c r="E103" s="26">
        <f>SUM(E104:E112)</f>
        <v>0</v>
      </c>
      <c r="F103" s="26">
        <f>SUM(F104:F112)</f>
        <v>0</v>
      </c>
      <c r="G103" s="26">
        <f>SUM(G104:G112)</f>
        <v>0</v>
      </c>
    </row>
    <row r="104" spans="1:8" x14ac:dyDescent="0.2">
      <c r="A104" s="24">
        <v>2111</v>
      </c>
      <c r="B104" s="22" t="s">
        <v>272</v>
      </c>
      <c r="C104" s="26">
        <v>6915.29</v>
      </c>
      <c r="D104" s="26">
        <f>C104</f>
        <v>6915.29</v>
      </c>
      <c r="E104" s="26">
        <v>0</v>
      </c>
      <c r="F104" s="26">
        <v>0</v>
      </c>
      <c r="G104" s="26">
        <v>0</v>
      </c>
    </row>
    <row r="105" spans="1:8" x14ac:dyDescent="0.2">
      <c r="A105" s="24">
        <v>2112</v>
      </c>
      <c r="B105" s="22" t="s">
        <v>273</v>
      </c>
      <c r="C105" s="26">
        <v>36296.11</v>
      </c>
      <c r="D105" s="26">
        <f t="shared" ref="D105:D112" si="1">C105</f>
        <v>36296.11</v>
      </c>
      <c r="E105" s="26">
        <v>0</v>
      </c>
      <c r="F105" s="26">
        <v>0</v>
      </c>
      <c r="G105" s="26">
        <v>0</v>
      </c>
    </row>
    <row r="106" spans="1:8" x14ac:dyDescent="0.2">
      <c r="A106" s="24">
        <v>2113</v>
      </c>
      <c r="B106" s="22" t="s">
        <v>274</v>
      </c>
      <c r="C106" s="26">
        <v>0</v>
      </c>
      <c r="D106" s="26">
        <f t="shared" si="1"/>
        <v>0</v>
      </c>
      <c r="E106" s="26">
        <v>0</v>
      </c>
      <c r="F106" s="26">
        <v>0</v>
      </c>
      <c r="G106" s="26">
        <v>0</v>
      </c>
    </row>
    <row r="107" spans="1:8" x14ac:dyDescent="0.2">
      <c r="A107" s="24">
        <v>2114</v>
      </c>
      <c r="B107" s="22" t="s">
        <v>275</v>
      </c>
      <c r="C107" s="26">
        <v>0</v>
      </c>
      <c r="D107" s="26">
        <f t="shared" si="1"/>
        <v>0</v>
      </c>
      <c r="E107" s="26">
        <v>0</v>
      </c>
      <c r="F107" s="26">
        <v>0</v>
      </c>
      <c r="G107" s="26">
        <v>0</v>
      </c>
    </row>
    <row r="108" spans="1:8" x14ac:dyDescent="0.2">
      <c r="A108" s="24">
        <v>2115</v>
      </c>
      <c r="B108" s="22" t="s">
        <v>276</v>
      </c>
      <c r="C108" s="26">
        <v>0</v>
      </c>
      <c r="D108" s="26">
        <f t="shared" si="1"/>
        <v>0</v>
      </c>
      <c r="E108" s="26">
        <v>0</v>
      </c>
      <c r="F108" s="26">
        <v>0</v>
      </c>
      <c r="G108" s="26">
        <v>0</v>
      </c>
    </row>
    <row r="109" spans="1:8" x14ac:dyDescent="0.2">
      <c r="A109" s="24">
        <v>2116</v>
      </c>
      <c r="B109" s="22" t="s">
        <v>277</v>
      </c>
      <c r="C109" s="26">
        <v>0</v>
      </c>
      <c r="D109" s="26">
        <f t="shared" si="1"/>
        <v>0</v>
      </c>
      <c r="E109" s="26">
        <v>0</v>
      </c>
      <c r="F109" s="26">
        <v>0</v>
      </c>
      <c r="G109" s="26">
        <v>0</v>
      </c>
    </row>
    <row r="110" spans="1:8" x14ac:dyDescent="0.2">
      <c r="A110" s="24">
        <v>2117</v>
      </c>
      <c r="B110" s="22" t="s">
        <v>278</v>
      </c>
      <c r="C110" s="26">
        <v>193917.76</v>
      </c>
      <c r="D110" s="26">
        <f t="shared" si="1"/>
        <v>193917.76</v>
      </c>
      <c r="E110" s="26">
        <v>0</v>
      </c>
      <c r="F110" s="26">
        <v>0</v>
      </c>
      <c r="G110" s="26">
        <v>0</v>
      </c>
    </row>
    <row r="111" spans="1:8" x14ac:dyDescent="0.2">
      <c r="A111" s="24">
        <v>2118</v>
      </c>
      <c r="B111" s="22" t="s">
        <v>279</v>
      </c>
      <c r="C111" s="26">
        <v>0</v>
      </c>
      <c r="D111" s="26">
        <f t="shared" si="1"/>
        <v>0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2119</v>
      </c>
      <c r="B112" s="22" t="s">
        <v>280</v>
      </c>
      <c r="C112" s="26">
        <v>2809.74</v>
      </c>
      <c r="D112" s="26">
        <f t="shared" si="1"/>
        <v>2809.74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2120</v>
      </c>
      <c r="B113" s="22" t="s">
        <v>281</v>
      </c>
      <c r="C113" s="26">
        <f>SUM(C114:C116)</f>
        <v>0</v>
      </c>
      <c r="D113" s="26">
        <f t="shared" ref="D113:G113" si="2">SUM(D114:D116)</f>
        <v>0</v>
      </c>
      <c r="E113" s="26">
        <f t="shared" si="2"/>
        <v>0</v>
      </c>
      <c r="F113" s="26">
        <f t="shared" si="2"/>
        <v>0</v>
      </c>
      <c r="G113" s="26">
        <f t="shared" si="2"/>
        <v>0</v>
      </c>
    </row>
    <row r="114" spans="1:8" x14ac:dyDescent="0.2">
      <c r="A114" s="24">
        <v>2121</v>
      </c>
      <c r="B114" s="22" t="s">
        <v>282</v>
      </c>
      <c r="C114" s="26">
        <v>0</v>
      </c>
      <c r="D114" s="26">
        <f>C114</f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2122</v>
      </c>
      <c r="B115" s="22" t="s">
        <v>283</v>
      </c>
      <c r="C115" s="26">
        <v>0</v>
      </c>
      <c r="D115" s="26">
        <f t="shared" ref="D115:D116" si="3">C115</f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2129</v>
      </c>
      <c r="B116" s="22" t="s">
        <v>284</v>
      </c>
      <c r="C116" s="26">
        <v>0</v>
      </c>
      <c r="D116" s="26">
        <f t="shared" si="3"/>
        <v>0</v>
      </c>
      <c r="E116" s="26">
        <v>0</v>
      </c>
      <c r="F116" s="26">
        <v>0</v>
      </c>
      <c r="G116" s="26">
        <v>0</v>
      </c>
    </row>
    <row r="118" spans="1:8" x14ac:dyDescent="0.2">
      <c r="A118" s="21" t="s">
        <v>173</v>
      </c>
      <c r="B118" s="21"/>
      <c r="C118" s="21"/>
      <c r="D118" s="21"/>
      <c r="E118" s="21"/>
      <c r="F118" s="21"/>
      <c r="G118" s="21"/>
      <c r="H118" s="21"/>
    </row>
    <row r="119" spans="1:8" x14ac:dyDescent="0.2">
      <c r="A119" s="23" t="s">
        <v>147</v>
      </c>
      <c r="B119" s="23" t="s">
        <v>144</v>
      </c>
      <c r="C119" s="23" t="s">
        <v>145</v>
      </c>
      <c r="D119" s="23" t="s">
        <v>148</v>
      </c>
      <c r="E119" s="23" t="s">
        <v>208</v>
      </c>
      <c r="F119" s="23"/>
      <c r="G119" s="23"/>
      <c r="H119" s="23"/>
    </row>
    <row r="120" spans="1:8" x14ac:dyDescent="0.2">
      <c r="A120" s="24">
        <v>2160</v>
      </c>
      <c r="B120" s="22" t="s">
        <v>285</v>
      </c>
      <c r="C120" s="26">
        <f>SUM(C121:C126)</f>
        <v>0</v>
      </c>
    </row>
    <row r="121" spans="1:8" x14ac:dyDescent="0.2">
      <c r="A121" s="24">
        <v>2161</v>
      </c>
      <c r="B121" s="22" t="s">
        <v>286</v>
      </c>
      <c r="C121" s="26">
        <v>0</v>
      </c>
    </row>
    <row r="122" spans="1:8" x14ac:dyDescent="0.2">
      <c r="A122" s="24">
        <v>2162</v>
      </c>
      <c r="B122" s="22" t="s">
        <v>287</v>
      </c>
      <c r="C122" s="26">
        <v>0</v>
      </c>
    </row>
    <row r="123" spans="1:8" x14ac:dyDescent="0.2">
      <c r="A123" s="24">
        <v>2163</v>
      </c>
      <c r="B123" s="22" t="s">
        <v>288</v>
      </c>
      <c r="C123" s="26">
        <v>0</v>
      </c>
    </row>
    <row r="124" spans="1:8" x14ac:dyDescent="0.2">
      <c r="A124" s="24">
        <v>2164</v>
      </c>
      <c r="B124" s="22" t="s">
        <v>289</v>
      </c>
      <c r="C124" s="26">
        <v>0</v>
      </c>
    </row>
    <row r="125" spans="1:8" x14ac:dyDescent="0.2">
      <c r="A125" s="24">
        <v>2165</v>
      </c>
      <c r="B125" s="22" t="s">
        <v>290</v>
      </c>
      <c r="C125" s="26">
        <v>0</v>
      </c>
    </row>
    <row r="126" spans="1:8" x14ac:dyDescent="0.2">
      <c r="A126" s="24">
        <v>2166</v>
      </c>
      <c r="B126" s="22" t="s">
        <v>291</v>
      </c>
      <c r="C126" s="26">
        <v>0</v>
      </c>
    </row>
    <row r="127" spans="1:8" x14ac:dyDescent="0.2">
      <c r="A127" s="24">
        <v>2250</v>
      </c>
      <c r="B127" s="22" t="s">
        <v>292</v>
      </c>
      <c r="C127" s="26">
        <f>SUM(C128:C133)</f>
        <v>0</v>
      </c>
    </row>
    <row r="128" spans="1:8" x14ac:dyDescent="0.2">
      <c r="A128" s="24">
        <v>2251</v>
      </c>
      <c r="B128" s="22" t="s">
        <v>293</v>
      </c>
      <c r="C128" s="26">
        <v>0</v>
      </c>
    </row>
    <row r="129" spans="1:8" x14ac:dyDescent="0.2">
      <c r="A129" s="24">
        <v>2252</v>
      </c>
      <c r="B129" s="22" t="s">
        <v>294</v>
      </c>
      <c r="C129" s="26">
        <v>0</v>
      </c>
    </row>
    <row r="130" spans="1:8" x14ac:dyDescent="0.2">
      <c r="A130" s="24">
        <v>2253</v>
      </c>
      <c r="B130" s="22" t="s">
        <v>295</v>
      </c>
      <c r="C130" s="26">
        <v>0</v>
      </c>
    </row>
    <row r="131" spans="1:8" x14ac:dyDescent="0.2">
      <c r="A131" s="24">
        <v>2254</v>
      </c>
      <c r="B131" s="22" t="s">
        <v>296</v>
      </c>
      <c r="C131" s="26">
        <v>0</v>
      </c>
    </row>
    <row r="132" spans="1:8" x14ac:dyDescent="0.2">
      <c r="A132" s="24">
        <v>2255</v>
      </c>
      <c r="B132" s="22" t="s">
        <v>297</v>
      </c>
      <c r="C132" s="26">
        <v>0</v>
      </c>
    </row>
    <row r="133" spans="1:8" x14ac:dyDescent="0.2">
      <c r="A133" s="24">
        <v>2256</v>
      </c>
      <c r="B133" s="22" t="s">
        <v>298</v>
      </c>
      <c r="C133" s="26">
        <v>0</v>
      </c>
    </row>
    <row r="135" spans="1:8" x14ac:dyDescent="0.2">
      <c r="A135" s="21" t="s">
        <v>174</v>
      </c>
      <c r="B135" s="21"/>
      <c r="C135" s="21"/>
      <c r="D135" s="21"/>
      <c r="E135" s="21"/>
      <c r="F135" s="21"/>
      <c r="G135" s="21"/>
      <c r="H135" s="21"/>
    </row>
    <row r="136" spans="1:8" x14ac:dyDescent="0.2">
      <c r="A136" s="25" t="s">
        <v>147</v>
      </c>
      <c r="B136" s="25" t="s">
        <v>144</v>
      </c>
      <c r="C136" s="25" t="s">
        <v>145</v>
      </c>
      <c r="D136" s="25" t="s">
        <v>148</v>
      </c>
      <c r="E136" s="25" t="s">
        <v>208</v>
      </c>
      <c r="F136" s="25"/>
      <c r="G136" s="25"/>
      <c r="H136" s="25"/>
    </row>
    <row r="137" spans="1:8" x14ac:dyDescent="0.2">
      <c r="A137" s="24">
        <v>2159</v>
      </c>
      <c r="B137" s="22" t="s">
        <v>299</v>
      </c>
      <c r="C137" s="26">
        <v>0</v>
      </c>
    </row>
    <row r="138" spans="1:8" x14ac:dyDescent="0.2">
      <c r="A138" s="24">
        <v>2199</v>
      </c>
      <c r="B138" s="22" t="s">
        <v>300</v>
      </c>
      <c r="C138" s="26">
        <v>0</v>
      </c>
    </row>
    <row r="139" spans="1:8" x14ac:dyDescent="0.2">
      <c r="A139" s="24">
        <v>2240</v>
      </c>
      <c r="B139" s="22" t="s">
        <v>301</v>
      </c>
      <c r="C139" s="26">
        <f>SUM(C140:C142)</f>
        <v>0</v>
      </c>
    </row>
    <row r="140" spans="1:8" x14ac:dyDescent="0.2">
      <c r="A140" s="24">
        <v>2241</v>
      </c>
      <c r="B140" s="22" t="s">
        <v>302</v>
      </c>
      <c r="C140" s="26">
        <v>0</v>
      </c>
    </row>
    <row r="141" spans="1:8" x14ac:dyDescent="0.2">
      <c r="A141" s="24">
        <v>2242</v>
      </c>
      <c r="B141" s="22" t="s">
        <v>303</v>
      </c>
      <c r="C141" s="26">
        <v>0</v>
      </c>
    </row>
    <row r="142" spans="1:8" x14ac:dyDescent="0.2">
      <c r="A142" s="24">
        <v>2249</v>
      </c>
      <c r="B142" s="22" t="s">
        <v>304</v>
      </c>
      <c r="C142" s="26">
        <v>0</v>
      </c>
    </row>
    <row r="144" spans="1:8" x14ac:dyDescent="0.2">
      <c r="B144" s="22" t="s">
        <v>623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595</v>
      </c>
    </row>
    <row r="10" spans="1:2" ht="15" customHeight="1" x14ac:dyDescent="0.2">
      <c r="A10" s="113"/>
      <c r="B10" s="112" t="s">
        <v>596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3"/>
  <sheetViews>
    <sheetView topLeftCell="A195" zoomScaleNormal="100" workbookViewId="0">
      <selection activeCell="A223" sqref="A223"/>
    </sheetView>
  </sheetViews>
  <sheetFormatPr baseColWidth="10" defaultColWidth="9.140625" defaultRowHeight="11.25" x14ac:dyDescent="0.2"/>
  <cols>
    <col min="1" max="1" width="10" style="22" customWidth="1"/>
    <col min="2" max="2" width="83" style="22" customWidth="1"/>
    <col min="3" max="4" width="15.7109375" style="22" customWidth="1"/>
    <col min="5" max="5" width="16.7109375" style="22" customWidth="1"/>
    <col min="6" max="16384" width="9.140625" style="22"/>
  </cols>
  <sheetData>
    <row r="1" spans="1:5" s="28" customFormat="1" ht="18.95" customHeight="1" x14ac:dyDescent="0.25">
      <c r="A1" s="140" t="s">
        <v>621</v>
      </c>
      <c r="B1" s="140"/>
      <c r="C1" s="140"/>
      <c r="D1" s="16" t="s">
        <v>609</v>
      </c>
      <c r="E1" s="27">
        <v>2021</v>
      </c>
    </row>
    <row r="2" spans="1:5" s="18" customFormat="1" ht="18.95" customHeight="1" x14ac:dyDescent="0.25">
      <c r="A2" s="140" t="s">
        <v>616</v>
      </c>
      <c r="B2" s="140"/>
      <c r="C2" s="140"/>
      <c r="D2" s="16" t="s">
        <v>614</v>
      </c>
      <c r="E2" s="27" t="str">
        <f>'Notas a los Edos Financieros'!E2</f>
        <v>TRIMESTRAL</v>
      </c>
    </row>
    <row r="3" spans="1:5" s="18" customFormat="1" ht="18.95" customHeight="1" x14ac:dyDescent="0.25">
      <c r="A3" s="140" t="s">
        <v>622</v>
      </c>
      <c r="B3" s="140"/>
      <c r="C3" s="140"/>
      <c r="D3" s="16" t="s">
        <v>615</v>
      </c>
      <c r="E3" s="27">
        <v>1</v>
      </c>
    </row>
    <row r="4" spans="1:5" x14ac:dyDescent="0.2">
      <c r="A4" s="20" t="s">
        <v>197</v>
      </c>
      <c r="B4" s="21"/>
      <c r="C4" s="21"/>
      <c r="D4" s="21"/>
      <c r="E4" s="21"/>
    </row>
    <row r="6" spans="1:5" x14ac:dyDescent="0.2">
      <c r="A6" s="106" t="s">
        <v>578</v>
      </c>
      <c r="B6" s="49"/>
      <c r="C6" s="49"/>
      <c r="D6" s="49"/>
      <c r="E6" s="49"/>
    </row>
    <row r="7" spans="1:5" x14ac:dyDescent="0.2">
      <c r="A7" s="50" t="s">
        <v>147</v>
      </c>
      <c r="B7" s="50" t="s">
        <v>144</v>
      </c>
      <c r="C7" s="50" t="s">
        <v>145</v>
      </c>
      <c r="D7" s="50" t="s">
        <v>305</v>
      </c>
      <c r="E7" s="50"/>
    </row>
    <row r="8" spans="1:5" x14ac:dyDescent="0.2">
      <c r="A8" s="52">
        <v>4100</v>
      </c>
      <c r="B8" s="53" t="s">
        <v>306</v>
      </c>
      <c r="C8" s="57">
        <f>SUM(C9+C19+C25+C28+C34+C37+C46)</f>
        <v>689782.34</v>
      </c>
      <c r="D8" s="102"/>
      <c r="E8" s="51"/>
    </row>
    <row r="9" spans="1:5" x14ac:dyDescent="0.2">
      <c r="A9" s="52">
        <v>4110</v>
      </c>
      <c r="B9" s="53" t="s">
        <v>307</v>
      </c>
      <c r="C9" s="57">
        <f>SUM(C10:C18)</f>
        <v>0</v>
      </c>
      <c r="D9" s="102"/>
      <c r="E9" s="51"/>
    </row>
    <row r="10" spans="1:5" x14ac:dyDescent="0.2">
      <c r="A10" s="52">
        <v>4111</v>
      </c>
      <c r="B10" s="53" t="s">
        <v>308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309</v>
      </c>
      <c r="C11" s="57">
        <v>0</v>
      </c>
      <c r="D11" s="102"/>
      <c r="E11" s="51"/>
    </row>
    <row r="12" spans="1:5" x14ac:dyDescent="0.2">
      <c r="A12" s="52">
        <v>4113</v>
      </c>
      <c r="B12" s="53" t="s">
        <v>310</v>
      </c>
      <c r="C12" s="57">
        <v>0</v>
      </c>
      <c r="D12" s="102"/>
      <c r="E12" s="51"/>
    </row>
    <row r="13" spans="1:5" x14ac:dyDescent="0.2">
      <c r="A13" s="52">
        <v>4114</v>
      </c>
      <c r="B13" s="53" t="s">
        <v>311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312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313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314</v>
      </c>
      <c r="C16" s="57">
        <v>0</v>
      </c>
      <c r="D16" s="102"/>
      <c r="E16" s="51"/>
    </row>
    <row r="17" spans="1:5" ht="22.5" x14ac:dyDescent="0.2">
      <c r="A17" s="52">
        <v>4118</v>
      </c>
      <c r="B17" s="54" t="s">
        <v>496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315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316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317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497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318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319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320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321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322</v>
      </c>
      <c r="C26" s="57">
        <v>0</v>
      </c>
      <c r="D26" s="102"/>
      <c r="E26" s="51"/>
    </row>
    <row r="27" spans="1:5" ht="22.5" x14ac:dyDescent="0.2">
      <c r="A27" s="52">
        <v>4132</v>
      </c>
      <c r="B27" s="54" t="s">
        <v>498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323</v>
      </c>
      <c r="C28" s="57">
        <f>SUM(C29:C33)</f>
        <v>0</v>
      </c>
      <c r="D28" s="102"/>
      <c r="E28" s="51"/>
    </row>
    <row r="29" spans="1:5" x14ac:dyDescent="0.2">
      <c r="A29" s="52">
        <v>4141</v>
      </c>
      <c r="B29" s="53" t="s">
        <v>324</v>
      </c>
      <c r="C29" s="57">
        <v>0</v>
      </c>
      <c r="D29" s="102"/>
      <c r="E29" s="51"/>
    </row>
    <row r="30" spans="1:5" x14ac:dyDescent="0.2">
      <c r="A30" s="52">
        <v>4143</v>
      </c>
      <c r="B30" s="53" t="s">
        <v>325</v>
      </c>
      <c r="C30" s="57">
        <v>0</v>
      </c>
      <c r="D30" s="102"/>
      <c r="E30" s="51"/>
    </row>
    <row r="31" spans="1:5" x14ac:dyDescent="0.2">
      <c r="A31" s="52">
        <v>4144</v>
      </c>
      <c r="B31" s="53" t="s">
        <v>326</v>
      </c>
      <c r="C31" s="57">
        <v>0</v>
      </c>
      <c r="D31" s="102"/>
      <c r="E31" s="51"/>
    </row>
    <row r="32" spans="1:5" ht="22.5" x14ac:dyDescent="0.2">
      <c r="A32" s="52">
        <v>4145</v>
      </c>
      <c r="B32" s="54" t="s">
        <v>499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327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500</v>
      </c>
      <c r="C34" s="57">
        <f>SUM(C35:C36)</f>
        <v>0</v>
      </c>
      <c r="D34" s="102"/>
      <c r="E34" s="51"/>
    </row>
    <row r="35" spans="1:5" x14ac:dyDescent="0.2">
      <c r="A35" s="52">
        <v>4151</v>
      </c>
      <c r="B35" s="53" t="s">
        <v>500</v>
      </c>
      <c r="C35" s="57">
        <v>0</v>
      </c>
      <c r="D35" s="102"/>
      <c r="E35" s="51"/>
    </row>
    <row r="36" spans="1:5" ht="22.5" x14ac:dyDescent="0.2">
      <c r="A36" s="52">
        <v>4154</v>
      </c>
      <c r="B36" s="54" t="s">
        <v>501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502</v>
      </c>
      <c r="C37" s="57">
        <f>SUM(C38:C45)</f>
        <v>0</v>
      </c>
      <c r="D37" s="102"/>
      <c r="E37" s="51"/>
    </row>
    <row r="38" spans="1:5" x14ac:dyDescent="0.2">
      <c r="A38" s="52">
        <v>4161</v>
      </c>
      <c r="B38" s="53" t="s">
        <v>328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329</v>
      </c>
      <c r="C39" s="57">
        <v>0</v>
      </c>
      <c r="D39" s="102"/>
      <c r="E39" s="51"/>
    </row>
    <row r="40" spans="1:5" x14ac:dyDescent="0.2">
      <c r="A40" s="52">
        <v>4163</v>
      </c>
      <c r="B40" s="53" t="s">
        <v>330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331</v>
      </c>
      <c r="C41" s="57">
        <v>0</v>
      </c>
      <c r="D41" s="102"/>
      <c r="E41" s="51"/>
    </row>
    <row r="42" spans="1:5" x14ac:dyDescent="0.2">
      <c r="A42" s="52">
        <v>4165</v>
      </c>
      <c r="B42" s="53" t="s">
        <v>332</v>
      </c>
      <c r="C42" s="57">
        <v>0</v>
      </c>
      <c r="D42" s="102"/>
      <c r="E42" s="51"/>
    </row>
    <row r="43" spans="1:5" ht="22.5" x14ac:dyDescent="0.2">
      <c r="A43" s="52">
        <v>4166</v>
      </c>
      <c r="B43" s="54" t="s">
        <v>503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333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334</v>
      </c>
      <c r="C45" s="57">
        <v>0</v>
      </c>
      <c r="D45" s="102"/>
      <c r="E45" s="51"/>
    </row>
    <row r="46" spans="1:5" x14ac:dyDescent="0.2">
      <c r="A46" s="52">
        <v>4170</v>
      </c>
      <c r="B46" s="53" t="s">
        <v>504</v>
      </c>
      <c r="C46" s="57">
        <f>SUM(C47:C54)</f>
        <v>689782.34</v>
      </c>
      <c r="D46" s="102"/>
      <c r="E46" s="51"/>
    </row>
    <row r="47" spans="1:5" x14ac:dyDescent="0.2">
      <c r="A47" s="52">
        <v>4171</v>
      </c>
      <c r="B47" s="55" t="s">
        <v>505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506</v>
      </c>
      <c r="C48" s="57">
        <v>0</v>
      </c>
      <c r="D48" s="102"/>
      <c r="E48" s="51"/>
    </row>
    <row r="49" spans="1:5" ht="22.5" x14ac:dyDescent="0.2">
      <c r="A49" s="52">
        <v>4173</v>
      </c>
      <c r="B49" s="54" t="s">
        <v>507</v>
      </c>
      <c r="C49" s="57">
        <v>689782.34</v>
      </c>
      <c r="D49" s="102"/>
      <c r="E49" s="51"/>
    </row>
    <row r="50" spans="1:5" ht="22.5" x14ac:dyDescent="0.2">
      <c r="A50" s="52">
        <v>4174</v>
      </c>
      <c r="B50" s="54" t="s">
        <v>508</v>
      </c>
      <c r="C50" s="57">
        <v>0</v>
      </c>
      <c r="D50" s="102"/>
      <c r="E50" s="51"/>
    </row>
    <row r="51" spans="1:5" ht="22.5" x14ac:dyDescent="0.2">
      <c r="A51" s="52">
        <v>4175</v>
      </c>
      <c r="B51" s="54" t="s">
        <v>509</v>
      </c>
      <c r="C51" s="57">
        <v>0</v>
      </c>
      <c r="D51" s="102"/>
      <c r="E51" s="51"/>
    </row>
    <row r="52" spans="1:5" ht="22.5" x14ac:dyDescent="0.2">
      <c r="A52" s="52">
        <v>4176</v>
      </c>
      <c r="B52" s="54" t="s">
        <v>510</v>
      </c>
      <c r="C52" s="57">
        <v>0</v>
      </c>
      <c r="D52" s="102"/>
      <c r="E52" s="51"/>
    </row>
    <row r="53" spans="1:5" ht="22.5" x14ac:dyDescent="0.2">
      <c r="A53" s="52">
        <v>4177</v>
      </c>
      <c r="B53" s="54" t="s">
        <v>511</v>
      </c>
      <c r="C53" s="57">
        <v>0</v>
      </c>
      <c r="D53" s="102"/>
      <c r="E53" s="51"/>
    </row>
    <row r="54" spans="1:5" ht="22.5" x14ac:dyDescent="0.2">
      <c r="A54" s="52">
        <v>4178</v>
      </c>
      <c r="B54" s="54" t="s">
        <v>512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x14ac:dyDescent="0.2">
      <c r="A56" s="49" t="s">
        <v>577</v>
      </c>
      <c r="B56" s="49"/>
      <c r="C56" s="49"/>
      <c r="D56" s="49"/>
      <c r="E56" s="49"/>
    </row>
    <row r="57" spans="1:5" x14ac:dyDescent="0.2">
      <c r="A57" s="50" t="s">
        <v>147</v>
      </c>
      <c r="B57" s="50" t="s">
        <v>144</v>
      </c>
      <c r="C57" s="50" t="s">
        <v>145</v>
      </c>
      <c r="D57" s="50" t="s">
        <v>305</v>
      </c>
      <c r="E57" s="50"/>
    </row>
    <row r="58" spans="1:5" ht="33.75" x14ac:dyDescent="0.2">
      <c r="A58" s="52">
        <v>4200</v>
      </c>
      <c r="B58" s="54" t="s">
        <v>513</v>
      </c>
      <c r="C58" s="57">
        <f>+C59+C65</f>
        <v>13490648.800000001</v>
      </c>
      <c r="D58" s="102"/>
      <c r="E58" s="51"/>
    </row>
    <row r="59" spans="1:5" ht="22.5" x14ac:dyDescent="0.2">
      <c r="A59" s="52">
        <v>4210</v>
      </c>
      <c r="B59" s="54" t="s">
        <v>514</v>
      </c>
      <c r="C59" s="57">
        <f>SUM(C60:C64)</f>
        <v>0</v>
      </c>
      <c r="D59" s="102"/>
      <c r="E59" s="51"/>
    </row>
    <row r="60" spans="1:5" x14ac:dyDescent="0.2">
      <c r="A60" s="52">
        <v>4211</v>
      </c>
      <c r="B60" s="53" t="s">
        <v>335</v>
      </c>
      <c r="C60" s="57">
        <v>0</v>
      </c>
      <c r="D60" s="102"/>
      <c r="E60" s="51"/>
    </row>
    <row r="61" spans="1:5" x14ac:dyDescent="0.2">
      <c r="A61" s="52">
        <v>4212</v>
      </c>
      <c r="B61" s="53" t="s">
        <v>336</v>
      </c>
      <c r="C61" s="57">
        <v>0</v>
      </c>
      <c r="D61" s="102"/>
      <c r="E61" s="51"/>
    </row>
    <row r="62" spans="1:5" x14ac:dyDescent="0.2">
      <c r="A62" s="52">
        <v>4213</v>
      </c>
      <c r="B62" s="53" t="s">
        <v>337</v>
      </c>
      <c r="C62" s="57">
        <v>0</v>
      </c>
      <c r="D62" s="102"/>
      <c r="E62" s="51"/>
    </row>
    <row r="63" spans="1:5" x14ac:dyDescent="0.2">
      <c r="A63" s="52">
        <v>4214</v>
      </c>
      <c r="B63" s="53" t="s">
        <v>515</v>
      </c>
      <c r="C63" s="57">
        <v>0</v>
      </c>
      <c r="D63" s="102"/>
      <c r="E63" s="51"/>
    </row>
    <row r="64" spans="1:5" x14ac:dyDescent="0.2">
      <c r="A64" s="52">
        <v>4215</v>
      </c>
      <c r="B64" s="53" t="s">
        <v>516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338</v>
      </c>
      <c r="C65" s="57">
        <f>SUM(C66:C69)</f>
        <v>13490648.800000001</v>
      </c>
      <c r="D65" s="102"/>
      <c r="E65" s="51"/>
    </row>
    <row r="66" spans="1:5" x14ac:dyDescent="0.2">
      <c r="A66" s="52">
        <v>4221</v>
      </c>
      <c r="B66" s="53" t="s">
        <v>339</v>
      </c>
      <c r="C66" s="57">
        <v>13490648.800000001</v>
      </c>
      <c r="D66" s="102"/>
      <c r="E66" s="51"/>
    </row>
    <row r="67" spans="1:5" x14ac:dyDescent="0.2">
      <c r="A67" s="52">
        <v>4223</v>
      </c>
      <c r="B67" s="53" t="s">
        <v>340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342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517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x14ac:dyDescent="0.2">
      <c r="A71" s="106" t="s">
        <v>585</v>
      </c>
      <c r="B71" s="49"/>
      <c r="C71" s="49"/>
      <c r="D71" s="49"/>
      <c r="E71" s="49"/>
    </row>
    <row r="72" spans="1:5" x14ac:dyDescent="0.2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343</v>
      </c>
      <c r="C73" s="57">
        <f>C74+C77+C83+C85+C87</f>
        <v>164959.5</v>
      </c>
      <c r="D73" s="58"/>
      <c r="E73" s="58"/>
    </row>
    <row r="74" spans="1:5" x14ac:dyDescent="0.2">
      <c r="A74" s="56">
        <v>4310</v>
      </c>
      <c r="B74" s="53" t="s">
        <v>344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518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345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346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347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348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349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350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351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352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352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353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353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354</v>
      </c>
      <c r="C87" s="57">
        <f>SUM(C88:C94)</f>
        <v>164959.5</v>
      </c>
      <c r="D87" s="58"/>
      <c r="E87" s="58"/>
    </row>
    <row r="88" spans="1:5" x14ac:dyDescent="0.2">
      <c r="A88" s="56">
        <v>4392</v>
      </c>
      <c r="B88" s="53" t="s">
        <v>355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519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356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357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358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520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354</v>
      </c>
      <c r="C94" s="57">
        <v>164959.5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x14ac:dyDescent="0.2">
      <c r="A97" s="106" t="s">
        <v>579</v>
      </c>
      <c r="B97" s="49"/>
      <c r="C97" s="49"/>
      <c r="D97" s="49"/>
      <c r="E97" s="49"/>
    </row>
    <row r="98" spans="1:5" x14ac:dyDescent="0.2">
      <c r="A98" s="50" t="s">
        <v>147</v>
      </c>
      <c r="B98" s="50" t="s">
        <v>144</v>
      </c>
      <c r="C98" s="50" t="s">
        <v>145</v>
      </c>
      <c r="D98" s="50" t="s">
        <v>359</v>
      </c>
      <c r="E98" s="50" t="s">
        <v>208</v>
      </c>
    </row>
    <row r="99" spans="1:5" x14ac:dyDescent="0.2">
      <c r="A99" s="56">
        <v>5000</v>
      </c>
      <c r="B99" s="53" t="s">
        <v>360</v>
      </c>
      <c r="C99" s="57">
        <f>C100+C128+C161+C171+C186+C219</f>
        <v>9771471.3099999987</v>
      </c>
      <c r="D99" s="59">
        <v>1</v>
      </c>
      <c r="E99" s="58"/>
    </row>
    <row r="100" spans="1:5" x14ac:dyDescent="0.2">
      <c r="A100" s="56">
        <v>5100</v>
      </c>
      <c r="B100" s="53" t="s">
        <v>361</v>
      </c>
      <c r="C100" s="57">
        <f>C101+C108+C118</f>
        <v>7181135.4899999993</v>
      </c>
      <c r="D100" s="59">
        <f>C100/$C$99</f>
        <v>0.73490831239006116</v>
      </c>
      <c r="E100" s="58"/>
    </row>
    <row r="101" spans="1:5" x14ac:dyDescent="0.2">
      <c r="A101" s="56">
        <v>5110</v>
      </c>
      <c r="B101" s="53" t="s">
        <v>362</v>
      </c>
      <c r="C101" s="57">
        <f>SUM(C102:C107)</f>
        <v>6343141.6799999997</v>
      </c>
      <c r="D101" s="59">
        <f t="shared" ref="D101:D164" si="0">C101/$C$99</f>
        <v>0.64914908704777241</v>
      </c>
      <c r="E101" s="58"/>
    </row>
    <row r="102" spans="1:5" x14ac:dyDescent="0.2">
      <c r="A102" s="56">
        <v>5111</v>
      </c>
      <c r="B102" s="53" t="s">
        <v>363</v>
      </c>
      <c r="C102" s="57">
        <v>4711494.07</v>
      </c>
      <c r="D102" s="59">
        <f t="shared" si="0"/>
        <v>0.48216833683769994</v>
      </c>
      <c r="E102" s="58"/>
    </row>
    <row r="103" spans="1:5" x14ac:dyDescent="0.2">
      <c r="A103" s="56">
        <v>5112</v>
      </c>
      <c r="B103" s="53" t="s">
        <v>364</v>
      </c>
      <c r="C103" s="57">
        <v>17241.650000000001</v>
      </c>
      <c r="D103" s="59">
        <f t="shared" si="0"/>
        <v>1.7644886274552245E-3</v>
      </c>
      <c r="E103" s="58"/>
    </row>
    <row r="104" spans="1:5" x14ac:dyDescent="0.2">
      <c r="A104" s="56">
        <v>5113</v>
      </c>
      <c r="B104" s="53" t="s">
        <v>365</v>
      </c>
      <c r="C104" s="57">
        <v>154280.29</v>
      </c>
      <c r="D104" s="59">
        <f t="shared" si="0"/>
        <v>1.5788849509501351E-2</v>
      </c>
      <c r="E104" s="58"/>
    </row>
    <row r="105" spans="1:5" x14ac:dyDescent="0.2">
      <c r="A105" s="56">
        <v>5114</v>
      </c>
      <c r="B105" s="53" t="s">
        <v>366</v>
      </c>
      <c r="C105" s="57">
        <v>694836.81</v>
      </c>
      <c r="D105" s="59">
        <f t="shared" si="0"/>
        <v>7.1108719245679297E-2</v>
      </c>
      <c r="E105" s="58"/>
    </row>
    <row r="106" spans="1:5" x14ac:dyDescent="0.2">
      <c r="A106" s="56">
        <v>5115</v>
      </c>
      <c r="B106" s="53" t="s">
        <v>367</v>
      </c>
      <c r="C106" s="57">
        <v>530405.02</v>
      </c>
      <c r="D106" s="59">
        <f t="shared" si="0"/>
        <v>5.4280978081283453E-2</v>
      </c>
      <c r="E106" s="58"/>
    </row>
    <row r="107" spans="1:5" x14ac:dyDescent="0.2">
      <c r="A107" s="56">
        <v>5116</v>
      </c>
      <c r="B107" s="53" t="s">
        <v>368</v>
      </c>
      <c r="C107" s="57">
        <v>234883.84</v>
      </c>
      <c r="D107" s="59">
        <f t="shared" si="0"/>
        <v>2.403771474615321E-2</v>
      </c>
      <c r="E107" s="58"/>
    </row>
    <row r="108" spans="1:5" x14ac:dyDescent="0.2">
      <c r="A108" s="56">
        <v>5120</v>
      </c>
      <c r="B108" s="53" t="s">
        <v>369</v>
      </c>
      <c r="C108" s="57">
        <f>SUM(C109:C117)</f>
        <v>348467.81</v>
      </c>
      <c r="D108" s="59">
        <f t="shared" si="0"/>
        <v>3.5661754401651112E-2</v>
      </c>
      <c r="E108" s="58"/>
    </row>
    <row r="109" spans="1:5" x14ac:dyDescent="0.2">
      <c r="A109" s="56">
        <v>5121</v>
      </c>
      <c r="B109" s="53" t="s">
        <v>370</v>
      </c>
      <c r="C109" s="57">
        <v>76957.78</v>
      </c>
      <c r="D109" s="59">
        <f t="shared" si="0"/>
        <v>7.8757617515841649E-3</v>
      </c>
      <c r="E109" s="58"/>
    </row>
    <row r="110" spans="1:5" x14ac:dyDescent="0.2">
      <c r="A110" s="56">
        <v>5122</v>
      </c>
      <c r="B110" s="53" t="s">
        <v>371</v>
      </c>
      <c r="C110" s="57">
        <v>68905.039999999994</v>
      </c>
      <c r="D110" s="59">
        <f t="shared" si="0"/>
        <v>7.0516545373759077E-3</v>
      </c>
      <c r="E110" s="58"/>
    </row>
    <row r="111" spans="1:5" x14ac:dyDescent="0.2">
      <c r="A111" s="56">
        <v>5123</v>
      </c>
      <c r="B111" s="53" t="s">
        <v>372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373</v>
      </c>
      <c r="C112" s="57">
        <v>34623.040000000001</v>
      </c>
      <c r="D112" s="59">
        <f t="shared" si="0"/>
        <v>3.5432780695540934E-3</v>
      </c>
      <c r="E112" s="58"/>
    </row>
    <row r="113" spans="1:5" x14ac:dyDescent="0.2">
      <c r="A113" s="56">
        <v>5125</v>
      </c>
      <c r="B113" s="53" t="s">
        <v>374</v>
      </c>
      <c r="C113" s="57">
        <v>10979</v>
      </c>
      <c r="D113" s="59">
        <f t="shared" si="0"/>
        <v>1.1235769570099676E-3</v>
      </c>
      <c r="E113" s="58"/>
    </row>
    <row r="114" spans="1:5" x14ac:dyDescent="0.2">
      <c r="A114" s="56">
        <v>5126</v>
      </c>
      <c r="B114" s="53" t="s">
        <v>375</v>
      </c>
      <c r="C114" s="57">
        <v>129832.16</v>
      </c>
      <c r="D114" s="59">
        <f t="shared" si="0"/>
        <v>1.328685884459707E-2</v>
      </c>
      <c r="E114" s="58"/>
    </row>
    <row r="115" spans="1:5" x14ac:dyDescent="0.2">
      <c r="A115" s="56">
        <v>5127</v>
      </c>
      <c r="B115" s="53" t="s">
        <v>376</v>
      </c>
      <c r="C115" s="57">
        <v>3125.88</v>
      </c>
      <c r="D115" s="59">
        <f t="shared" si="0"/>
        <v>3.1989860081777188E-4</v>
      </c>
      <c r="E115" s="58"/>
    </row>
    <row r="116" spans="1:5" x14ac:dyDescent="0.2">
      <c r="A116" s="56">
        <v>5128</v>
      </c>
      <c r="B116" s="53" t="s">
        <v>377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378</v>
      </c>
      <c r="C117" s="57">
        <v>24044.91</v>
      </c>
      <c r="D117" s="59">
        <f t="shared" si="0"/>
        <v>2.4607256407121357E-3</v>
      </c>
      <c r="E117" s="58"/>
    </row>
    <row r="118" spans="1:5" x14ac:dyDescent="0.2">
      <c r="A118" s="56">
        <v>5130</v>
      </c>
      <c r="B118" s="53" t="s">
        <v>379</v>
      </c>
      <c r="C118" s="57">
        <f>SUM(C119:C127)</f>
        <v>489526</v>
      </c>
      <c r="D118" s="59">
        <f t="shared" si="0"/>
        <v>5.0097470940637705E-2</v>
      </c>
      <c r="E118" s="58"/>
    </row>
    <row r="119" spans="1:5" x14ac:dyDescent="0.2">
      <c r="A119" s="56">
        <v>5131</v>
      </c>
      <c r="B119" s="53" t="s">
        <v>380</v>
      </c>
      <c r="C119" s="57">
        <v>110979.19</v>
      </c>
      <c r="D119" s="59">
        <f t="shared" si="0"/>
        <v>1.1357469768797798E-2</v>
      </c>
      <c r="E119" s="58"/>
    </row>
    <row r="120" spans="1:5" x14ac:dyDescent="0.2">
      <c r="A120" s="56">
        <v>5132</v>
      </c>
      <c r="B120" s="53" t="s">
        <v>381</v>
      </c>
      <c r="C120" s="57">
        <v>33973.19</v>
      </c>
      <c r="D120" s="59">
        <f t="shared" si="0"/>
        <v>3.4767732434758595E-3</v>
      </c>
      <c r="E120" s="58"/>
    </row>
    <row r="121" spans="1:5" x14ac:dyDescent="0.2">
      <c r="A121" s="56">
        <v>5133</v>
      </c>
      <c r="B121" s="53" t="s">
        <v>382</v>
      </c>
      <c r="C121" s="57">
        <v>46988.46</v>
      </c>
      <c r="D121" s="59">
        <f t="shared" si="0"/>
        <v>4.8087394937047622E-3</v>
      </c>
      <c r="E121" s="58"/>
    </row>
    <row r="122" spans="1:5" x14ac:dyDescent="0.2">
      <c r="A122" s="56">
        <v>5134</v>
      </c>
      <c r="B122" s="53" t="s">
        <v>383</v>
      </c>
      <c r="C122" s="57">
        <v>44527.040000000001</v>
      </c>
      <c r="D122" s="59">
        <f t="shared" si="0"/>
        <v>4.5568408878642053E-3</v>
      </c>
      <c r="E122" s="58"/>
    </row>
    <row r="123" spans="1:5" x14ac:dyDescent="0.2">
      <c r="A123" s="56">
        <v>5135</v>
      </c>
      <c r="B123" s="53" t="s">
        <v>384</v>
      </c>
      <c r="C123" s="57">
        <v>46488.62</v>
      </c>
      <c r="D123" s="59">
        <f t="shared" si="0"/>
        <v>4.7575865010650075E-3</v>
      </c>
      <c r="E123" s="58"/>
    </row>
    <row r="124" spans="1:5" x14ac:dyDescent="0.2">
      <c r="A124" s="56">
        <v>5136</v>
      </c>
      <c r="B124" s="53" t="s">
        <v>385</v>
      </c>
      <c r="C124" s="57">
        <v>0</v>
      </c>
      <c r="D124" s="59">
        <f t="shared" si="0"/>
        <v>0</v>
      </c>
      <c r="E124" s="58"/>
    </row>
    <row r="125" spans="1:5" x14ac:dyDescent="0.2">
      <c r="A125" s="56">
        <v>5137</v>
      </c>
      <c r="B125" s="53" t="s">
        <v>386</v>
      </c>
      <c r="C125" s="57">
        <v>2913.5</v>
      </c>
      <c r="D125" s="59">
        <f t="shared" si="0"/>
        <v>2.9816390056002737E-4</v>
      </c>
      <c r="E125" s="58"/>
    </row>
    <row r="126" spans="1:5" x14ac:dyDescent="0.2">
      <c r="A126" s="56">
        <v>5138</v>
      </c>
      <c r="B126" s="53" t="s">
        <v>387</v>
      </c>
      <c r="C126" s="57">
        <v>9807</v>
      </c>
      <c r="D126" s="59">
        <f t="shared" si="0"/>
        <v>1.0036359611437064E-3</v>
      </c>
      <c r="E126" s="58"/>
    </row>
    <row r="127" spans="1:5" x14ac:dyDescent="0.2">
      <c r="A127" s="56">
        <v>5139</v>
      </c>
      <c r="B127" s="53" t="s">
        <v>388</v>
      </c>
      <c r="C127" s="57">
        <v>193849</v>
      </c>
      <c r="D127" s="59">
        <f t="shared" si="0"/>
        <v>1.9838261184026342E-2</v>
      </c>
      <c r="E127" s="58"/>
    </row>
    <row r="128" spans="1:5" x14ac:dyDescent="0.2">
      <c r="A128" s="56">
        <v>5200</v>
      </c>
      <c r="B128" s="53" t="s">
        <v>389</v>
      </c>
      <c r="C128" s="57">
        <f>C129+C132+C135+C138+C143+C147+C150+C152+C158</f>
        <v>2590335.8199999998</v>
      </c>
      <c r="D128" s="59">
        <f t="shared" si="0"/>
        <v>0.2650916876099389</v>
      </c>
      <c r="E128" s="58"/>
    </row>
    <row r="129" spans="1:5" x14ac:dyDescent="0.2">
      <c r="A129" s="56">
        <v>5210</v>
      </c>
      <c r="B129" s="53" t="s">
        <v>390</v>
      </c>
      <c r="C129" s="57">
        <f>SUM(C130:C131)</f>
        <v>0</v>
      </c>
      <c r="D129" s="59">
        <f t="shared" si="0"/>
        <v>0</v>
      </c>
      <c r="E129" s="58"/>
    </row>
    <row r="130" spans="1:5" x14ac:dyDescent="0.2">
      <c r="A130" s="56">
        <v>5211</v>
      </c>
      <c r="B130" s="53" t="s">
        <v>391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392</v>
      </c>
      <c r="C131" s="57">
        <v>0</v>
      </c>
      <c r="D131" s="59">
        <f t="shared" si="0"/>
        <v>0</v>
      </c>
      <c r="E131" s="58"/>
    </row>
    <row r="132" spans="1:5" x14ac:dyDescent="0.2">
      <c r="A132" s="56">
        <v>5220</v>
      </c>
      <c r="B132" s="53" t="s">
        <v>393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394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395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340</v>
      </c>
      <c r="C135" s="57">
        <f>SUM(C136:C137)</f>
        <v>0</v>
      </c>
      <c r="D135" s="59">
        <f t="shared" si="0"/>
        <v>0</v>
      </c>
      <c r="E135" s="58"/>
    </row>
    <row r="136" spans="1:5" x14ac:dyDescent="0.2">
      <c r="A136" s="56">
        <v>5231</v>
      </c>
      <c r="B136" s="53" t="s">
        <v>396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397</v>
      </c>
      <c r="C137" s="57">
        <v>0</v>
      </c>
      <c r="D137" s="59">
        <f t="shared" si="0"/>
        <v>0</v>
      </c>
      <c r="E137" s="58"/>
    </row>
    <row r="138" spans="1:5" x14ac:dyDescent="0.2">
      <c r="A138" s="56">
        <v>5240</v>
      </c>
      <c r="B138" s="53" t="s">
        <v>341</v>
      </c>
      <c r="C138" s="57">
        <f>SUM(C139:C142)</f>
        <v>2590335.8199999998</v>
      </c>
      <c r="D138" s="59">
        <f t="shared" si="0"/>
        <v>0.2650916876099389</v>
      </c>
      <c r="E138" s="58"/>
    </row>
    <row r="139" spans="1:5" x14ac:dyDescent="0.2">
      <c r="A139" s="56">
        <v>5241</v>
      </c>
      <c r="B139" s="53" t="s">
        <v>398</v>
      </c>
      <c r="C139" s="57">
        <v>2590335.8199999998</v>
      </c>
      <c r="D139" s="59">
        <f t="shared" si="0"/>
        <v>0.2650916876099389</v>
      </c>
      <c r="E139" s="58"/>
    </row>
    <row r="140" spans="1:5" x14ac:dyDescent="0.2">
      <c r="A140" s="56">
        <v>5242</v>
      </c>
      <c r="B140" s="53" t="s">
        <v>399</v>
      </c>
      <c r="C140" s="57">
        <v>0</v>
      </c>
      <c r="D140" s="59">
        <f t="shared" si="0"/>
        <v>0</v>
      </c>
      <c r="E140" s="58"/>
    </row>
    <row r="141" spans="1:5" x14ac:dyDescent="0.2">
      <c r="A141" s="56">
        <v>5243</v>
      </c>
      <c r="B141" s="53" t="s">
        <v>400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401</v>
      </c>
      <c r="C142" s="57">
        <v>0</v>
      </c>
      <c r="D142" s="59">
        <f t="shared" si="0"/>
        <v>0</v>
      </c>
      <c r="E142" s="58"/>
    </row>
    <row r="143" spans="1:5" x14ac:dyDescent="0.2">
      <c r="A143" s="56">
        <v>5250</v>
      </c>
      <c r="B143" s="53" t="s">
        <v>342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402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403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404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405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406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407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408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409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410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411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412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413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414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415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416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417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418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419</v>
      </c>
      <c r="C161" s="57">
        <f>C162+C165+C168</f>
        <v>0</v>
      </c>
      <c r="D161" s="59">
        <f t="shared" si="0"/>
        <v>0</v>
      </c>
      <c r="E161" s="58"/>
    </row>
    <row r="162" spans="1:5" x14ac:dyDescent="0.2">
      <c r="A162" s="56">
        <v>5310</v>
      </c>
      <c r="B162" s="53" t="s">
        <v>335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420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421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336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422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423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337</v>
      </c>
      <c r="C168" s="57">
        <f>SUM(C169:C170)</f>
        <v>0</v>
      </c>
      <c r="D168" s="59">
        <f t="shared" si="1"/>
        <v>0</v>
      </c>
      <c r="E168" s="58"/>
    </row>
    <row r="169" spans="1:5" x14ac:dyDescent="0.2">
      <c r="A169" s="56">
        <v>5331</v>
      </c>
      <c r="B169" s="53" t="s">
        <v>424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425</v>
      </c>
      <c r="C170" s="57">
        <v>0</v>
      </c>
      <c r="D170" s="59">
        <f t="shared" si="1"/>
        <v>0</v>
      </c>
      <c r="E170" s="58"/>
    </row>
    <row r="171" spans="1:5" x14ac:dyDescent="0.2">
      <c r="A171" s="56">
        <v>5400</v>
      </c>
      <c r="B171" s="53" t="s">
        <v>426</v>
      </c>
      <c r="C171" s="57">
        <f>C172+C175+C178+C181+C183</f>
        <v>0</v>
      </c>
      <c r="D171" s="59">
        <f t="shared" si="1"/>
        <v>0</v>
      </c>
      <c r="E171" s="58"/>
    </row>
    <row r="172" spans="1:5" x14ac:dyDescent="0.2">
      <c r="A172" s="56">
        <v>5410</v>
      </c>
      <c r="B172" s="53" t="s">
        <v>427</v>
      </c>
      <c r="C172" s="57">
        <f>SUM(C173:C174)</f>
        <v>0</v>
      </c>
      <c r="D172" s="59">
        <f t="shared" si="1"/>
        <v>0</v>
      </c>
      <c r="E172" s="58"/>
    </row>
    <row r="173" spans="1:5" x14ac:dyDescent="0.2">
      <c r="A173" s="56">
        <v>5411</v>
      </c>
      <c r="B173" s="53" t="s">
        <v>428</v>
      </c>
      <c r="C173" s="57">
        <v>0</v>
      </c>
      <c r="D173" s="59">
        <f t="shared" si="1"/>
        <v>0</v>
      </c>
      <c r="E173" s="58"/>
    </row>
    <row r="174" spans="1:5" x14ac:dyDescent="0.2">
      <c r="A174" s="56">
        <v>5412</v>
      </c>
      <c r="B174" s="53" t="s">
        <v>429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430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431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432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433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434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435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436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436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437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438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439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440</v>
      </c>
      <c r="C186" s="57">
        <f>C187+C196+C199+C205+C207+C209</f>
        <v>0</v>
      </c>
      <c r="D186" s="59">
        <f t="shared" si="1"/>
        <v>0</v>
      </c>
      <c r="E186" s="58"/>
    </row>
    <row r="187" spans="1:5" x14ac:dyDescent="0.2">
      <c r="A187" s="56">
        <v>5510</v>
      </c>
      <c r="B187" s="53" t="s">
        <v>441</v>
      </c>
      <c r="C187" s="57">
        <f>SUM(C188:C195)</f>
        <v>0</v>
      </c>
      <c r="D187" s="59">
        <f t="shared" si="1"/>
        <v>0</v>
      </c>
      <c r="E187" s="58"/>
    </row>
    <row r="188" spans="1:5" x14ac:dyDescent="0.2">
      <c r="A188" s="56">
        <v>5511</v>
      </c>
      <c r="B188" s="53" t="s">
        <v>442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443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444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445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446</v>
      </c>
      <c r="C192" s="57">
        <v>0</v>
      </c>
      <c r="D192" s="59">
        <f t="shared" si="1"/>
        <v>0</v>
      </c>
      <c r="E192" s="58"/>
    </row>
    <row r="193" spans="1:5" x14ac:dyDescent="0.2">
      <c r="A193" s="56">
        <v>5516</v>
      </c>
      <c r="B193" s="53" t="s">
        <v>447</v>
      </c>
      <c r="C193" s="57">
        <v>0</v>
      </c>
      <c r="D193" s="59">
        <f t="shared" si="1"/>
        <v>0</v>
      </c>
      <c r="E193" s="58"/>
    </row>
    <row r="194" spans="1:5" x14ac:dyDescent="0.2">
      <c r="A194" s="56">
        <v>5517</v>
      </c>
      <c r="B194" s="53" t="s">
        <v>448</v>
      </c>
      <c r="C194" s="57">
        <v>0</v>
      </c>
      <c r="D194" s="59">
        <f t="shared" si="1"/>
        <v>0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449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450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451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452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453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454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455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456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457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457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458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458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459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460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461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462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521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464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357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465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522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466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467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468</v>
      </c>
      <c r="C221" s="57">
        <v>0</v>
      </c>
      <c r="D221" s="59">
        <f t="shared" si="1"/>
        <v>0</v>
      </c>
      <c r="E221" s="58"/>
    </row>
    <row r="223" spans="1:5" x14ac:dyDescent="0.2">
      <c r="A223" s="22" t="s">
        <v>623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4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20"/>
    </row>
    <row r="2" spans="1:2" ht="15" customHeight="1" x14ac:dyDescent="0.2">
      <c r="A2" s="107" t="s">
        <v>191</v>
      </c>
      <c r="B2" s="108" t="s">
        <v>51</v>
      </c>
    </row>
    <row r="3" spans="1:2" x14ac:dyDescent="0.2">
      <c r="A3" s="15"/>
      <c r="B3" s="121"/>
    </row>
    <row r="4" spans="1:2" ht="14.1" customHeight="1" x14ac:dyDescent="0.2">
      <c r="A4" s="122" t="s">
        <v>580</v>
      </c>
      <c r="B4" s="112" t="s">
        <v>79</v>
      </c>
    </row>
    <row r="5" spans="1:2" ht="14.1" customHeight="1" x14ac:dyDescent="0.2">
      <c r="A5" s="113"/>
      <c r="B5" s="112" t="s">
        <v>52</v>
      </c>
    </row>
    <row r="6" spans="1:2" ht="14.1" customHeight="1" x14ac:dyDescent="0.2">
      <c r="A6" s="113"/>
      <c r="B6" s="112" t="s">
        <v>149</v>
      </c>
    </row>
    <row r="7" spans="1:2" ht="14.1" customHeight="1" x14ac:dyDescent="0.2">
      <c r="A7" s="113"/>
      <c r="B7" s="112" t="s">
        <v>64</v>
      </c>
    </row>
    <row r="8" spans="1:2" x14ac:dyDescent="0.2">
      <c r="A8" s="113"/>
    </row>
    <row r="9" spans="1:2" x14ac:dyDescent="0.2">
      <c r="A9" s="122" t="s">
        <v>581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x14ac:dyDescent="0.2">
      <c r="A12" s="122" t="s">
        <v>583</v>
      </c>
      <c r="B12" s="114" t="s">
        <v>151</v>
      </c>
    </row>
    <row r="13" spans="1:2" ht="22.5" x14ac:dyDescent="0.2">
      <c r="A13" s="113"/>
      <c r="B13" s="114" t="s">
        <v>71</v>
      </c>
    </row>
    <row r="14" spans="1:2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584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0"/>
  <sheetViews>
    <sheetView topLeftCell="A17" workbookViewId="0">
      <selection activeCell="A30" sqref="A30"/>
    </sheetView>
  </sheetViews>
  <sheetFormatPr baseColWidth="10" defaultColWidth="9.140625" defaultRowHeight="11.25" x14ac:dyDescent="0.2"/>
  <cols>
    <col min="1" max="1" width="10" style="31" customWidth="1"/>
    <col min="2" max="2" width="48.140625" style="31" customWidth="1"/>
    <col min="3" max="3" width="22.85546875" style="31" customWidth="1"/>
    <col min="4" max="5" width="16.7109375" style="31" customWidth="1"/>
    <col min="6" max="16384" width="9.140625" style="31"/>
  </cols>
  <sheetData>
    <row r="1" spans="1:5" ht="18.95" customHeight="1" x14ac:dyDescent="0.2">
      <c r="A1" s="144" t="s">
        <v>621</v>
      </c>
      <c r="B1" s="144"/>
      <c r="C1" s="144"/>
      <c r="D1" s="29" t="s">
        <v>609</v>
      </c>
      <c r="E1" s="30">
        <v>2021</v>
      </c>
    </row>
    <row r="2" spans="1:5" ht="18.95" customHeight="1" x14ac:dyDescent="0.2">
      <c r="A2" s="144" t="s">
        <v>617</v>
      </c>
      <c r="B2" s="144"/>
      <c r="C2" s="144"/>
      <c r="D2" s="16" t="s">
        <v>614</v>
      </c>
      <c r="E2" s="30" t="str">
        <f>ESF!H2</f>
        <v>TRIMESTRAL</v>
      </c>
    </row>
    <row r="3" spans="1:5" ht="18.95" customHeight="1" x14ac:dyDescent="0.2">
      <c r="A3" s="144" t="s">
        <v>622</v>
      </c>
      <c r="B3" s="144"/>
      <c r="C3" s="144"/>
      <c r="D3" s="16" t="s">
        <v>615</v>
      </c>
      <c r="E3" s="30">
        <v>1</v>
      </c>
    </row>
    <row r="5" spans="1:5" x14ac:dyDescent="0.2">
      <c r="A5" s="32" t="s">
        <v>197</v>
      </c>
      <c r="B5" s="33"/>
      <c r="C5" s="33"/>
      <c r="D5" s="33"/>
      <c r="E5" s="33"/>
    </row>
    <row r="6" spans="1:5" x14ac:dyDescent="0.2">
      <c r="A6" s="33" t="s">
        <v>175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336</v>
      </c>
      <c r="C8" s="36">
        <v>0</v>
      </c>
    </row>
    <row r="9" spans="1:5" x14ac:dyDescent="0.2">
      <c r="A9" s="35">
        <v>3120</v>
      </c>
      <c r="B9" s="31" t="s">
        <v>469</v>
      </c>
      <c r="C9" s="36">
        <v>0</v>
      </c>
    </row>
    <row r="10" spans="1:5" x14ac:dyDescent="0.2">
      <c r="A10" s="35">
        <v>3130</v>
      </c>
      <c r="B10" s="31" t="s">
        <v>470</v>
      </c>
      <c r="C10" s="36">
        <v>0</v>
      </c>
    </row>
    <row r="12" spans="1:5" x14ac:dyDescent="0.2">
      <c r="A12" s="33" t="s">
        <v>177</v>
      </c>
      <c r="B12" s="33"/>
      <c r="C12" s="33"/>
      <c r="D12" s="33"/>
      <c r="E12" s="33"/>
    </row>
    <row r="13" spans="1:5" x14ac:dyDescent="0.2">
      <c r="A13" s="34" t="s">
        <v>147</v>
      </c>
      <c r="B13" s="34" t="s">
        <v>144</v>
      </c>
      <c r="C13" s="34" t="s">
        <v>145</v>
      </c>
      <c r="D13" s="34" t="s">
        <v>471</v>
      </c>
      <c r="E13" s="34"/>
    </row>
    <row r="14" spans="1:5" x14ac:dyDescent="0.2">
      <c r="A14" s="35">
        <v>3210</v>
      </c>
      <c r="B14" s="31" t="s">
        <v>472</v>
      </c>
      <c r="C14" s="36">
        <v>4573919.33</v>
      </c>
    </row>
    <row r="15" spans="1:5" x14ac:dyDescent="0.2">
      <c r="A15" s="35">
        <v>3220</v>
      </c>
      <c r="B15" s="31" t="s">
        <v>473</v>
      </c>
      <c r="C15" s="36">
        <v>4251283.66</v>
      </c>
    </row>
    <row r="16" spans="1:5" x14ac:dyDescent="0.2">
      <c r="A16" s="35">
        <v>3230</v>
      </c>
      <c r="B16" s="31" t="s">
        <v>474</v>
      </c>
      <c r="C16" s="36">
        <f>SUM(C17:C20)</f>
        <v>0</v>
      </c>
    </row>
    <row r="17" spans="1:3" x14ac:dyDescent="0.2">
      <c r="A17" s="35">
        <v>3231</v>
      </c>
      <c r="B17" s="31" t="s">
        <v>475</v>
      </c>
      <c r="C17" s="36">
        <v>0</v>
      </c>
    </row>
    <row r="18" spans="1:3" x14ac:dyDescent="0.2">
      <c r="A18" s="35">
        <v>3232</v>
      </c>
      <c r="B18" s="31" t="s">
        <v>476</v>
      </c>
      <c r="C18" s="36">
        <v>0</v>
      </c>
    </row>
    <row r="19" spans="1:3" x14ac:dyDescent="0.2">
      <c r="A19" s="35">
        <v>3233</v>
      </c>
      <c r="B19" s="31" t="s">
        <v>477</v>
      </c>
      <c r="C19" s="36">
        <v>0</v>
      </c>
    </row>
    <row r="20" spans="1:3" x14ac:dyDescent="0.2">
      <c r="A20" s="35">
        <v>3239</v>
      </c>
      <c r="B20" s="31" t="s">
        <v>478</v>
      </c>
      <c r="C20" s="36">
        <v>0</v>
      </c>
    </row>
    <row r="21" spans="1:3" x14ac:dyDescent="0.2">
      <c r="A21" s="35">
        <v>3240</v>
      </c>
      <c r="B21" s="31" t="s">
        <v>479</v>
      </c>
      <c r="C21" s="36">
        <f>SUM(C22:C24)</f>
        <v>0</v>
      </c>
    </row>
    <row r="22" spans="1:3" x14ac:dyDescent="0.2">
      <c r="A22" s="35">
        <v>3241</v>
      </c>
      <c r="B22" s="31" t="s">
        <v>480</v>
      </c>
      <c r="C22" s="36">
        <v>0</v>
      </c>
    </row>
    <row r="23" spans="1:3" x14ac:dyDescent="0.2">
      <c r="A23" s="35">
        <v>3242</v>
      </c>
      <c r="B23" s="31" t="s">
        <v>481</v>
      </c>
      <c r="C23" s="36">
        <v>0</v>
      </c>
    </row>
    <row r="24" spans="1:3" x14ac:dyDescent="0.2">
      <c r="A24" s="35">
        <v>3243</v>
      </c>
      <c r="B24" s="31" t="s">
        <v>482</v>
      </c>
      <c r="C24" s="36">
        <v>0</v>
      </c>
    </row>
    <row r="25" spans="1:3" x14ac:dyDescent="0.2">
      <c r="A25" s="35">
        <v>3250</v>
      </c>
      <c r="B25" s="31" t="s">
        <v>483</v>
      </c>
      <c r="C25" s="36">
        <f>SUM(C26:C27)</f>
        <v>0</v>
      </c>
    </row>
    <row r="26" spans="1:3" x14ac:dyDescent="0.2">
      <c r="A26" s="35">
        <v>3251</v>
      </c>
      <c r="B26" s="31" t="s">
        <v>484</v>
      </c>
      <c r="C26" s="36">
        <v>0</v>
      </c>
    </row>
    <row r="27" spans="1:3" x14ac:dyDescent="0.2">
      <c r="A27" s="35">
        <v>3252</v>
      </c>
      <c r="B27" s="31" t="s">
        <v>485</v>
      </c>
      <c r="C27" s="36">
        <v>0</v>
      </c>
    </row>
    <row r="30" spans="1:3" x14ac:dyDescent="0.2">
      <c r="A30" s="22" t="s">
        <v>623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fitToHeight="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5"/>
  <sheetViews>
    <sheetView topLeftCell="A97" workbookViewId="0">
      <selection activeCell="A115" sqref="A115"/>
    </sheetView>
  </sheetViews>
  <sheetFormatPr baseColWidth="10" defaultColWidth="9.140625" defaultRowHeight="11.25" x14ac:dyDescent="0.2"/>
  <cols>
    <col min="1" max="1" width="10" style="31" customWidth="1"/>
    <col min="2" max="2" width="63.42578125" style="31" bestFit="1" customWidth="1"/>
    <col min="3" max="3" width="15.28515625" style="31" bestFit="1" customWidth="1"/>
    <col min="4" max="4" width="16.42578125" style="31" bestFit="1" customWidth="1"/>
    <col min="5" max="5" width="19.140625" style="31" customWidth="1"/>
    <col min="6" max="16384" width="9.140625" style="31"/>
  </cols>
  <sheetData>
    <row r="1" spans="1:5" s="37" customFormat="1" ht="18.95" customHeight="1" x14ac:dyDescent="0.25">
      <c r="A1" s="144" t="s">
        <v>621</v>
      </c>
      <c r="B1" s="144"/>
      <c r="C1" s="144"/>
      <c r="D1" s="29" t="s">
        <v>609</v>
      </c>
      <c r="E1" s="30">
        <v>2021</v>
      </c>
    </row>
    <row r="2" spans="1:5" s="37" customFormat="1" ht="18.95" customHeight="1" x14ac:dyDescent="0.25">
      <c r="A2" s="144" t="s">
        <v>618</v>
      </c>
      <c r="B2" s="144"/>
      <c r="C2" s="144"/>
      <c r="D2" s="16" t="s">
        <v>614</v>
      </c>
      <c r="E2" s="30" t="str">
        <f>ESF!H2</f>
        <v>TRIMESTRAL</v>
      </c>
    </row>
    <row r="3" spans="1:5" s="37" customFormat="1" ht="18.95" customHeight="1" x14ac:dyDescent="0.25">
      <c r="A3" s="144" t="s">
        <v>622</v>
      </c>
      <c r="B3" s="144"/>
      <c r="C3" s="144"/>
      <c r="D3" s="16" t="s">
        <v>615</v>
      </c>
      <c r="E3" s="30">
        <v>1</v>
      </c>
    </row>
    <row r="4" spans="1:5" x14ac:dyDescent="0.2">
      <c r="A4" s="32" t="s">
        <v>197</v>
      </c>
      <c r="B4" s="33"/>
      <c r="C4" s="33"/>
      <c r="D4" s="33"/>
      <c r="E4" s="33"/>
    </row>
    <row r="6" spans="1:5" x14ac:dyDescent="0.2">
      <c r="A6" s="33" t="s">
        <v>178</v>
      </c>
      <c r="B6" s="33"/>
      <c r="C6" s="33"/>
      <c r="D6" s="33"/>
      <c r="E6" s="33"/>
    </row>
    <row r="7" spans="1:5" x14ac:dyDescent="0.2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486</v>
      </c>
      <c r="C8" s="36">
        <v>837</v>
      </c>
      <c r="D8" s="36">
        <v>0</v>
      </c>
    </row>
    <row r="9" spans="1:5" x14ac:dyDescent="0.2">
      <c r="A9" s="35">
        <v>1112</v>
      </c>
      <c r="B9" s="31" t="s">
        <v>487</v>
      </c>
      <c r="C9" s="36">
        <v>4574259.1900000004</v>
      </c>
      <c r="D9" s="36">
        <v>5702199.7800000003</v>
      </c>
    </row>
    <row r="10" spans="1:5" x14ac:dyDescent="0.2">
      <c r="A10" s="35">
        <v>1113</v>
      </c>
      <c r="B10" s="31" t="s">
        <v>488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198</v>
      </c>
      <c r="C11" s="36">
        <v>0</v>
      </c>
      <c r="D11" s="36">
        <v>0</v>
      </c>
    </row>
    <row r="12" spans="1:5" x14ac:dyDescent="0.2">
      <c r="A12" s="35">
        <v>1115</v>
      </c>
      <c r="B12" s="31" t="s">
        <v>199</v>
      </c>
      <c r="C12" s="36">
        <v>0</v>
      </c>
      <c r="D12" s="36">
        <v>0</v>
      </c>
    </row>
    <row r="13" spans="1:5" x14ac:dyDescent="0.2">
      <c r="A13" s="35">
        <v>1116</v>
      </c>
      <c r="B13" s="31" t="s">
        <v>489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490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491</v>
      </c>
      <c r="C15" s="36">
        <f>SUM(C8:C14)</f>
        <v>4575096.1900000004</v>
      </c>
      <c r="D15" s="36">
        <f>SUM(D8:D14)</f>
        <v>5702199.7800000003</v>
      </c>
    </row>
    <row r="18" spans="1:5" x14ac:dyDescent="0.2">
      <c r="A18" s="33" t="s">
        <v>179</v>
      </c>
      <c r="B18" s="33"/>
      <c r="C18" s="33"/>
      <c r="D18" s="33"/>
      <c r="E18" s="33"/>
    </row>
    <row r="19" spans="1:5" x14ac:dyDescent="0.2">
      <c r="A19" s="34" t="s">
        <v>147</v>
      </c>
      <c r="B19" s="34" t="s">
        <v>144</v>
      </c>
      <c r="C19" s="34" t="s">
        <v>145</v>
      </c>
      <c r="D19" s="34" t="s">
        <v>492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178119.1</v>
      </c>
    </row>
    <row r="21" spans="1:5" x14ac:dyDescent="0.2">
      <c r="A21" s="35">
        <v>1231</v>
      </c>
      <c r="B21" s="31" t="s">
        <v>232</v>
      </c>
      <c r="C21" s="36">
        <v>0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178119.1</v>
      </c>
    </row>
    <row r="26" spans="1:5" x14ac:dyDescent="0.2">
      <c r="A26" s="35">
        <v>1236</v>
      </c>
      <c r="B26" s="31" t="s">
        <v>237</v>
      </c>
      <c r="C26" s="36">
        <v>0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7934030.5200000005</v>
      </c>
    </row>
    <row r="29" spans="1:5" x14ac:dyDescent="0.2">
      <c r="A29" s="35">
        <v>1241</v>
      </c>
      <c r="B29" s="31" t="s">
        <v>240</v>
      </c>
      <c r="C29" s="36">
        <v>3730277.11</v>
      </c>
    </row>
    <row r="30" spans="1:5" x14ac:dyDescent="0.2">
      <c r="A30" s="35">
        <v>1242</v>
      </c>
      <c r="B30" s="31" t="s">
        <v>241</v>
      </c>
      <c r="C30" s="36">
        <v>599042.29</v>
      </c>
    </row>
    <row r="31" spans="1:5" x14ac:dyDescent="0.2">
      <c r="A31" s="35">
        <v>1243</v>
      </c>
      <c r="B31" s="31" t="s">
        <v>242</v>
      </c>
      <c r="C31" s="36">
        <v>128446.61</v>
      </c>
    </row>
    <row r="32" spans="1:5" x14ac:dyDescent="0.2">
      <c r="A32" s="35">
        <v>1244</v>
      </c>
      <c r="B32" s="31" t="s">
        <v>243</v>
      </c>
      <c r="C32" s="36">
        <v>3200299.74</v>
      </c>
    </row>
    <row r="33" spans="1:5" x14ac:dyDescent="0.2">
      <c r="A33" s="35">
        <v>1245</v>
      </c>
      <c r="B33" s="31" t="s">
        <v>244</v>
      </c>
      <c r="C33" s="36">
        <v>0</v>
      </c>
    </row>
    <row r="34" spans="1:5" x14ac:dyDescent="0.2">
      <c r="A34" s="35">
        <v>1246</v>
      </c>
      <c r="B34" s="31" t="s">
        <v>245</v>
      </c>
      <c r="C34" s="36">
        <v>248819.77</v>
      </c>
    </row>
    <row r="35" spans="1:5" x14ac:dyDescent="0.2">
      <c r="A35" s="35">
        <v>1247</v>
      </c>
      <c r="B35" s="31" t="s">
        <v>246</v>
      </c>
      <c r="C35" s="36">
        <v>27145</v>
      </c>
    </row>
    <row r="36" spans="1:5" x14ac:dyDescent="0.2">
      <c r="A36" s="35">
        <v>1248</v>
      </c>
      <c r="B36" s="31" t="s">
        <v>247</v>
      </c>
      <c r="C36" s="36">
        <v>0</v>
      </c>
    </row>
    <row r="37" spans="1:5" x14ac:dyDescent="0.2">
      <c r="A37" s="35">
        <v>1250</v>
      </c>
      <c r="B37" s="31" t="s">
        <v>249</v>
      </c>
      <c r="C37" s="36">
        <f>SUM(C38:C42)</f>
        <v>166706.79999999999</v>
      </c>
    </row>
    <row r="38" spans="1:5" x14ac:dyDescent="0.2">
      <c r="A38" s="35">
        <v>1251</v>
      </c>
      <c r="B38" s="31" t="s">
        <v>250</v>
      </c>
      <c r="C38" s="36">
        <v>25494.799999999999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141212</v>
      </c>
    </row>
    <row r="42" spans="1:5" x14ac:dyDescent="0.2">
      <c r="A42" s="35">
        <v>1259</v>
      </c>
      <c r="B42" s="31" t="s">
        <v>254</v>
      </c>
      <c r="C42" s="36">
        <v>0</v>
      </c>
    </row>
    <row r="43" spans="1:5" x14ac:dyDescent="0.2">
      <c r="A43" s="35"/>
      <c r="B43" s="166" t="s">
        <v>626</v>
      </c>
      <c r="C43" s="36"/>
    </row>
    <row r="45" spans="1:5" x14ac:dyDescent="0.2">
      <c r="A45" s="33" t="s">
        <v>187</v>
      </c>
      <c r="B45" s="33"/>
      <c r="C45" s="33"/>
      <c r="D45" s="33"/>
      <c r="E45" s="33"/>
    </row>
    <row r="46" spans="1:5" x14ac:dyDescent="0.2">
      <c r="A46" s="34" t="s">
        <v>147</v>
      </c>
      <c r="B46" s="34" t="s">
        <v>144</v>
      </c>
      <c r="C46" s="34" t="s">
        <v>590</v>
      </c>
      <c r="D46" s="34" t="s">
        <v>180</v>
      </c>
      <c r="E46" s="34"/>
    </row>
    <row r="47" spans="1:5" s="46" customFormat="1" x14ac:dyDescent="0.2">
      <c r="A47" s="45">
        <v>3210</v>
      </c>
      <c r="B47" s="46" t="s">
        <v>624</v>
      </c>
      <c r="C47" s="165">
        <v>4573919.33</v>
      </c>
      <c r="D47" s="165">
        <v>-2465169.9700000002</v>
      </c>
    </row>
    <row r="48" spans="1:5" s="46" customFormat="1" x14ac:dyDescent="0.2">
      <c r="A48" s="45"/>
      <c r="B48" s="166" t="s">
        <v>625</v>
      </c>
      <c r="C48" s="165"/>
      <c r="D48" s="165"/>
    </row>
    <row r="49" spans="1:4" s="46" customFormat="1" x14ac:dyDescent="0.2">
      <c r="A49" s="45">
        <v>5400</v>
      </c>
      <c r="B49" s="46" t="s">
        <v>426</v>
      </c>
      <c r="C49" s="165"/>
      <c r="D49" s="165"/>
    </row>
    <row r="50" spans="1:4" s="46" customFormat="1" x14ac:dyDescent="0.2">
      <c r="A50" s="35">
        <v>5410</v>
      </c>
      <c r="B50" s="31" t="s">
        <v>627</v>
      </c>
      <c r="C50" s="165"/>
      <c r="D50" s="165"/>
    </row>
    <row r="51" spans="1:4" s="46" customFormat="1" x14ac:dyDescent="0.2">
      <c r="A51" s="35">
        <v>5411</v>
      </c>
      <c r="B51" s="31" t="s">
        <v>428</v>
      </c>
      <c r="C51" s="165"/>
      <c r="D51" s="165"/>
    </row>
    <row r="52" spans="1:4" s="46" customFormat="1" x14ac:dyDescent="0.2">
      <c r="A52" s="35">
        <v>5420</v>
      </c>
      <c r="B52" s="31" t="s">
        <v>628</v>
      </c>
      <c r="C52" s="165"/>
      <c r="D52" s="165"/>
    </row>
    <row r="53" spans="1:4" s="46" customFormat="1" x14ac:dyDescent="0.2">
      <c r="A53" s="35">
        <v>5421</v>
      </c>
      <c r="B53" s="31" t="s">
        <v>431</v>
      </c>
      <c r="C53" s="165"/>
      <c r="D53" s="165"/>
    </row>
    <row r="54" spans="1:4" s="46" customFormat="1" x14ac:dyDescent="0.2">
      <c r="A54" s="35">
        <v>5430</v>
      </c>
      <c r="B54" s="31" t="s">
        <v>629</v>
      </c>
      <c r="C54" s="165"/>
      <c r="D54" s="165"/>
    </row>
    <row r="55" spans="1:4" s="46" customFormat="1" x14ac:dyDescent="0.2">
      <c r="A55" s="35">
        <v>5431</v>
      </c>
      <c r="B55" s="31" t="s">
        <v>434</v>
      </c>
      <c r="C55" s="165"/>
      <c r="D55" s="165"/>
    </row>
    <row r="56" spans="1:4" s="46" customFormat="1" x14ac:dyDescent="0.2">
      <c r="A56" s="35">
        <v>5440</v>
      </c>
      <c r="B56" s="31" t="s">
        <v>630</v>
      </c>
      <c r="C56" s="165"/>
      <c r="D56" s="165"/>
    </row>
    <row r="57" spans="1:4" s="46" customFormat="1" x14ac:dyDescent="0.2">
      <c r="A57" s="35">
        <v>5441</v>
      </c>
      <c r="B57" s="31" t="s">
        <v>630</v>
      </c>
      <c r="C57" s="165"/>
      <c r="D57" s="165"/>
    </row>
    <row r="58" spans="1:4" s="46" customFormat="1" x14ac:dyDescent="0.2">
      <c r="A58" s="35">
        <v>5450</v>
      </c>
      <c r="B58" s="31" t="s">
        <v>631</v>
      </c>
      <c r="C58" s="165"/>
      <c r="D58" s="165"/>
    </row>
    <row r="59" spans="1:4" s="46" customFormat="1" x14ac:dyDescent="0.2">
      <c r="A59" s="35">
        <v>5451</v>
      </c>
      <c r="B59" s="31" t="s">
        <v>438</v>
      </c>
      <c r="C59" s="165"/>
      <c r="D59" s="165"/>
    </row>
    <row r="60" spans="1:4" s="46" customFormat="1" x14ac:dyDescent="0.2">
      <c r="A60" s="35">
        <v>5452</v>
      </c>
      <c r="B60" s="31" t="s">
        <v>439</v>
      </c>
      <c r="C60" s="165"/>
      <c r="D60" s="165"/>
    </row>
    <row r="61" spans="1:4" s="46" customFormat="1" x14ac:dyDescent="0.2">
      <c r="A61" s="45">
        <v>5500</v>
      </c>
      <c r="B61" s="46" t="s">
        <v>440</v>
      </c>
      <c r="C61" s="165">
        <f>C62+C71+C74+C80+C82+C84</f>
        <v>800529.22</v>
      </c>
      <c r="D61" s="165">
        <f>D62+D71+D74+D80+D82+D84</f>
        <v>0</v>
      </c>
    </row>
    <row r="62" spans="1:4" x14ac:dyDescent="0.2">
      <c r="A62" s="35">
        <v>5510</v>
      </c>
      <c r="B62" s="31" t="s">
        <v>441</v>
      </c>
      <c r="C62" s="36">
        <f>SUM(C63:C70)</f>
        <v>800529.22</v>
      </c>
      <c r="D62" s="36">
        <f>SUM(D63:D70)</f>
        <v>0</v>
      </c>
    </row>
    <row r="63" spans="1:4" x14ac:dyDescent="0.2">
      <c r="A63" s="35">
        <v>5511</v>
      </c>
      <c r="B63" s="31" t="s">
        <v>442</v>
      </c>
      <c r="C63" s="36">
        <v>0</v>
      </c>
      <c r="D63" s="36">
        <v>0</v>
      </c>
    </row>
    <row r="64" spans="1:4" x14ac:dyDescent="0.2">
      <c r="A64" s="35">
        <v>5512</v>
      </c>
      <c r="B64" s="31" t="s">
        <v>443</v>
      </c>
      <c r="C64" s="36">
        <v>0</v>
      </c>
      <c r="D64" s="36">
        <v>0</v>
      </c>
    </row>
    <row r="65" spans="1:4" x14ac:dyDescent="0.2">
      <c r="A65" s="35">
        <v>5513</v>
      </c>
      <c r="B65" s="31" t="s">
        <v>444</v>
      </c>
      <c r="C65" s="36">
        <v>0</v>
      </c>
      <c r="D65" s="36">
        <v>0</v>
      </c>
    </row>
    <row r="66" spans="1:4" x14ac:dyDescent="0.2">
      <c r="A66" s="35">
        <v>5514</v>
      </c>
      <c r="B66" s="31" t="s">
        <v>445</v>
      </c>
      <c r="C66" s="36">
        <v>0</v>
      </c>
      <c r="D66" s="36">
        <v>0</v>
      </c>
    </row>
    <row r="67" spans="1:4" x14ac:dyDescent="0.2">
      <c r="A67" s="35">
        <v>5515</v>
      </c>
      <c r="B67" s="31" t="s">
        <v>446</v>
      </c>
      <c r="C67" s="36">
        <v>784577.15</v>
      </c>
      <c r="D67" s="36">
        <v>0</v>
      </c>
    </row>
    <row r="68" spans="1:4" x14ac:dyDescent="0.2">
      <c r="A68" s="35">
        <v>5516</v>
      </c>
      <c r="B68" s="31" t="s">
        <v>447</v>
      </c>
      <c r="C68" s="36">
        <v>0</v>
      </c>
      <c r="D68" s="36">
        <v>0</v>
      </c>
    </row>
    <row r="69" spans="1:4" x14ac:dyDescent="0.2">
      <c r="A69" s="35">
        <v>5517</v>
      </c>
      <c r="B69" s="31" t="s">
        <v>448</v>
      </c>
      <c r="C69" s="36">
        <v>15952.07</v>
      </c>
      <c r="D69" s="36">
        <v>0</v>
      </c>
    </row>
    <row r="70" spans="1:4" x14ac:dyDescent="0.2">
      <c r="A70" s="35">
        <v>5518</v>
      </c>
      <c r="B70" s="31" t="s">
        <v>82</v>
      </c>
      <c r="C70" s="36">
        <v>0</v>
      </c>
      <c r="D70" s="36">
        <v>0</v>
      </c>
    </row>
    <row r="71" spans="1:4" x14ac:dyDescent="0.2">
      <c r="A71" s="35">
        <v>5520</v>
      </c>
      <c r="B71" s="31" t="s">
        <v>81</v>
      </c>
      <c r="C71" s="36">
        <f>SUM(C72:C73)</f>
        <v>0</v>
      </c>
      <c r="D71" s="36">
        <f>SUM(D72:D73)</f>
        <v>0</v>
      </c>
    </row>
    <row r="72" spans="1:4" x14ac:dyDescent="0.2">
      <c r="A72" s="35">
        <v>5521</v>
      </c>
      <c r="B72" s="31" t="s">
        <v>449</v>
      </c>
      <c r="C72" s="36">
        <v>0</v>
      </c>
      <c r="D72" s="36">
        <v>0</v>
      </c>
    </row>
    <row r="73" spans="1:4" x14ac:dyDescent="0.2">
      <c r="A73" s="35">
        <v>5522</v>
      </c>
      <c r="B73" s="31" t="s">
        <v>450</v>
      </c>
      <c r="C73" s="36">
        <v>0</v>
      </c>
      <c r="D73" s="36">
        <v>0</v>
      </c>
    </row>
    <row r="74" spans="1:4" x14ac:dyDescent="0.2">
      <c r="A74" s="35">
        <v>5530</v>
      </c>
      <c r="B74" s="31" t="s">
        <v>451</v>
      </c>
      <c r="C74" s="36">
        <f>SUM(C75:C79)</f>
        <v>0</v>
      </c>
      <c r="D74" s="36">
        <f>SUM(D75:D79)</f>
        <v>0</v>
      </c>
    </row>
    <row r="75" spans="1:4" x14ac:dyDescent="0.2">
      <c r="A75" s="35">
        <v>5531</v>
      </c>
      <c r="B75" s="31" t="s">
        <v>452</v>
      </c>
      <c r="C75" s="36">
        <v>0</v>
      </c>
      <c r="D75" s="36">
        <v>0</v>
      </c>
    </row>
    <row r="76" spans="1:4" x14ac:dyDescent="0.2">
      <c r="A76" s="35">
        <v>5532</v>
      </c>
      <c r="B76" s="31" t="s">
        <v>453</v>
      </c>
      <c r="C76" s="36">
        <v>0</v>
      </c>
      <c r="D76" s="36">
        <v>0</v>
      </c>
    </row>
    <row r="77" spans="1:4" x14ac:dyDescent="0.2">
      <c r="A77" s="35">
        <v>5533</v>
      </c>
      <c r="B77" s="31" t="s">
        <v>454</v>
      </c>
      <c r="C77" s="36">
        <v>0</v>
      </c>
      <c r="D77" s="36">
        <v>0</v>
      </c>
    </row>
    <row r="78" spans="1:4" x14ac:dyDescent="0.2">
      <c r="A78" s="35">
        <v>5534</v>
      </c>
      <c r="B78" s="31" t="s">
        <v>455</v>
      </c>
      <c r="C78" s="36">
        <v>0</v>
      </c>
      <c r="D78" s="36">
        <v>0</v>
      </c>
    </row>
    <row r="79" spans="1:4" x14ac:dyDescent="0.2">
      <c r="A79" s="35">
        <v>5535</v>
      </c>
      <c r="B79" s="31" t="s">
        <v>456</v>
      </c>
      <c r="C79" s="36">
        <v>0</v>
      </c>
      <c r="D79" s="36">
        <v>0</v>
      </c>
    </row>
    <row r="80" spans="1:4" x14ac:dyDescent="0.2">
      <c r="A80" s="35">
        <v>5540</v>
      </c>
      <c r="B80" s="31" t="s">
        <v>457</v>
      </c>
      <c r="C80" s="36">
        <f>SUM(C81)</f>
        <v>0</v>
      </c>
      <c r="D80" s="36">
        <f>SUM(D81)</f>
        <v>0</v>
      </c>
    </row>
    <row r="81" spans="1:4" x14ac:dyDescent="0.2">
      <c r="A81" s="35">
        <v>5541</v>
      </c>
      <c r="B81" s="31" t="s">
        <v>457</v>
      </c>
      <c r="C81" s="36">
        <v>0</v>
      </c>
      <c r="D81" s="36">
        <v>0</v>
      </c>
    </row>
    <row r="82" spans="1:4" x14ac:dyDescent="0.2">
      <c r="A82" s="35">
        <v>5550</v>
      </c>
      <c r="B82" s="31" t="s">
        <v>458</v>
      </c>
      <c r="C82" s="36">
        <f>SUM(C83)</f>
        <v>0</v>
      </c>
      <c r="D82" s="36">
        <f>SUM(D83)</f>
        <v>0</v>
      </c>
    </row>
    <row r="83" spans="1:4" x14ac:dyDescent="0.2">
      <c r="A83" s="35">
        <v>5551</v>
      </c>
      <c r="B83" s="31" t="s">
        <v>458</v>
      </c>
      <c r="C83" s="36">
        <v>0</v>
      </c>
      <c r="D83" s="36">
        <v>0</v>
      </c>
    </row>
    <row r="84" spans="1:4" x14ac:dyDescent="0.2">
      <c r="A84" s="35">
        <v>5590</v>
      </c>
      <c r="B84" s="31" t="s">
        <v>459</v>
      </c>
      <c r="C84" s="36">
        <f>SUM(C85:C92)</f>
        <v>0</v>
      </c>
      <c r="D84" s="36">
        <f>SUM(D85:D92)</f>
        <v>0</v>
      </c>
    </row>
    <row r="85" spans="1:4" x14ac:dyDescent="0.2">
      <c r="A85" s="35">
        <v>5591</v>
      </c>
      <c r="B85" s="31" t="s">
        <v>460</v>
      </c>
      <c r="C85" s="36">
        <v>0</v>
      </c>
      <c r="D85" s="36">
        <v>0</v>
      </c>
    </row>
    <row r="86" spans="1:4" x14ac:dyDescent="0.2">
      <c r="A86" s="35">
        <v>5592</v>
      </c>
      <c r="B86" s="31" t="s">
        <v>461</v>
      </c>
      <c r="C86" s="36">
        <v>0</v>
      </c>
      <c r="D86" s="36">
        <v>0</v>
      </c>
    </row>
    <row r="87" spans="1:4" x14ac:dyDescent="0.2">
      <c r="A87" s="35">
        <v>5593</v>
      </c>
      <c r="B87" s="31" t="s">
        <v>462</v>
      </c>
      <c r="C87" s="36">
        <v>0</v>
      </c>
      <c r="D87" s="36">
        <v>0</v>
      </c>
    </row>
    <row r="88" spans="1:4" x14ac:dyDescent="0.2">
      <c r="A88" s="35">
        <v>5594</v>
      </c>
      <c r="B88" s="31" t="s">
        <v>463</v>
      </c>
      <c r="C88" s="36">
        <v>0</v>
      </c>
      <c r="D88" s="36">
        <v>0</v>
      </c>
    </row>
    <row r="89" spans="1:4" x14ac:dyDescent="0.2">
      <c r="A89" s="35">
        <v>5595</v>
      </c>
      <c r="B89" s="31" t="s">
        <v>464</v>
      </c>
      <c r="C89" s="36">
        <v>0</v>
      </c>
      <c r="D89" s="36">
        <v>0</v>
      </c>
    </row>
    <row r="90" spans="1:4" x14ac:dyDescent="0.2">
      <c r="A90" s="35">
        <v>5596</v>
      </c>
      <c r="B90" s="31" t="s">
        <v>357</v>
      </c>
      <c r="C90" s="36">
        <v>0</v>
      </c>
      <c r="D90" s="36">
        <v>0</v>
      </c>
    </row>
    <row r="91" spans="1:4" x14ac:dyDescent="0.2">
      <c r="A91" s="35">
        <v>5597</v>
      </c>
      <c r="B91" s="31" t="s">
        <v>465</v>
      </c>
      <c r="C91" s="36">
        <v>0</v>
      </c>
      <c r="D91" s="36">
        <v>0</v>
      </c>
    </row>
    <row r="92" spans="1:4" x14ac:dyDescent="0.2">
      <c r="A92" s="35">
        <v>5599</v>
      </c>
      <c r="B92" s="31" t="s">
        <v>466</v>
      </c>
      <c r="C92" s="36">
        <v>0</v>
      </c>
      <c r="D92" s="36">
        <v>0</v>
      </c>
    </row>
    <row r="93" spans="1:4" s="46" customFormat="1" x14ac:dyDescent="0.2">
      <c r="A93" s="45">
        <v>5600</v>
      </c>
      <c r="B93" s="46" t="s">
        <v>80</v>
      </c>
      <c r="C93" s="165">
        <f>C94</f>
        <v>0</v>
      </c>
      <c r="D93" s="165">
        <f>SUM(D94:D95)</f>
        <v>0</v>
      </c>
    </row>
    <row r="94" spans="1:4" x14ac:dyDescent="0.2">
      <c r="A94" s="35">
        <v>5610</v>
      </c>
      <c r="B94" s="31" t="s">
        <v>467</v>
      </c>
      <c r="C94" s="36">
        <f>C95</f>
        <v>0</v>
      </c>
      <c r="D94" s="36">
        <v>0</v>
      </c>
    </row>
    <row r="95" spans="1:4" x14ac:dyDescent="0.2">
      <c r="A95" s="35">
        <v>5611</v>
      </c>
      <c r="B95" s="31" t="s">
        <v>468</v>
      </c>
      <c r="C95" s="36">
        <v>0</v>
      </c>
      <c r="D95" s="36">
        <v>0</v>
      </c>
    </row>
    <row r="96" spans="1:4" x14ac:dyDescent="0.2">
      <c r="A96" s="45">
        <v>2110</v>
      </c>
      <c r="B96" s="167" t="s">
        <v>632</v>
      </c>
      <c r="C96" s="36">
        <f>SUM(C97:C101)</f>
        <v>0</v>
      </c>
      <c r="D96" s="36">
        <f>SUM(D97:D101)</f>
        <v>0</v>
      </c>
    </row>
    <row r="97" spans="1:4" x14ac:dyDescent="0.2">
      <c r="A97" s="35">
        <v>2111</v>
      </c>
      <c r="B97" s="31" t="s">
        <v>633</v>
      </c>
      <c r="C97" s="26"/>
      <c r="D97" s="26"/>
    </row>
    <row r="98" spans="1:4" x14ac:dyDescent="0.2">
      <c r="A98" s="35">
        <v>2112</v>
      </c>
      <c r="B98" s="31" t="s">
        <v>634</v>
      </c>
      <c r="C98" s="26"/>
      <c r="D98" s="26"/>
    </row>
    <row r="99" spans="1:4" x14ac:dyDescent="0.2">
      <c r="A99" s="35">
        <v>2112</v>
      </c>
      <c r="B99" s="31" t="s">
        <v>635</v>
      </c>
    </row>
    <row r="100" spans="1:4" x14ac:dyDescent="0.2">
      <c r="A100" s="35">
        <v>2115</v>
      </c>
      <c r="B100" s="31" t="s">
        <v>636</v>
      </c>
    </row>
    <row r="101" spans="1:4" x14ac:dyDescent="0.2">
      <c r="A101" s="35">
        <v>2114</v>
      </c>
      <c r="B101" s="31" t="s">
        <v>637</v>
      </c>
    </row>
    <row r="102" spans="1:4" x14ac:dyDescent="0.2">
      <c r="A102" s="35"/>
      <c r="B102" s="166" t="s">
        <v>638</v>
      </c>
    </row>
    <row r="103" spans="1:4" x14ac:dyDescent="0.2">
      <c r="A103" s="45">
        <v>1120</v>
      </c>
      <c r="B103" s="168" t="s">
        <v>639</v>
      </c>
    </row>
    <row r="104" spans="1:4" x14ac:dyDescent="0.2">
      <c r="A104" s="35">
        <v>1124</v>
      </c>
      <c r="B104" s="169" t="s">
        <v>640</v>
      </c>
    </row>
    <row r="105" spans="1:4" x14ac:dyDescent="0.2">
      <c r="A105" s="35">
        <v>1124</v>
      </c>
      <c r="B105" s="169" t="s">
        <v>641</v>
      </c>
    </row>
    <row r="106" spans="1:4" x14ac:dyDescent="0.2">
      <c r="A106" s="35">
        <v>1124</v>
      </c>
      <c r="B106" s="169" t="s">
        <v>642</v>
      </c>
    </row>
    <row r="107" spans="1:4" x14ac:dyDescent="0.2">
      <c r="A107" s="35">
        <v>1124</v>
      </c>
      <c r="B107" s="169" t="s">
        <v>643</v>
      </c>
    </row>
    <row r="108" spans="1:4" x14ac:dyDescent="0.2">
      <c r="A108" s="35">
        <v>1124</v>
      </c>
      <c r="B108" s="169" t="s">
        <v>644</v>
      </c>
    </row>
    <row r="109" spans="1:4" x14ac:dyDescent="0.2">
      <c r="A109" s="35">
        <v>1124</v>
      </c>
      <c r="B109" s="169" t="s">
        <v>645</v>
      </c>
    </row>
    <row r="110" spans="1:4" x14ac:dyDescent="0.2">
      <c r="A110" s="35">
        <v>1122</v>
      </c>
      <c r="B110" s="169" t="s">
        <v>646</v>
      </c>
    </row>
    <row r="111" spans="1:4" x14ac:dyDescent="0.2">
      <c r="A111" s="35">
        <v>1122</v>
      </c>
      <c r="B111" s="169" t="s">
        <v>647</v>
      </c>
    </row>
    <row r="112" spans="1:4" x14ac:dyDescent="0.2">
      <c r="A112" s="35">
        <v>1122</v>
      </c>
      <c r="B112" s="169" t="s">
        <v>648</v>
      </c>
    </row>
    <row r="113" spans="1:4" x14ac:dyDescent="0.2">
      <c r="A113" s="35"/>
      <c r="B113" s="170" t="s">
        <v>649</v>
      </c>
      <c r="C113" s="36"/>
      <c r="D113" s="36"/>
    </row>
    <row r="115" spans="1:4" x14ac:dyDescent="0.2">
      <c r="A115" s="22" t="s">
        <v>623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6:D60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6:C60"/>
  </dataValidations>
  <pageMargins left="0.7" right="0.7" top="0.75" bottom="0.75" header="0.3" footer="0.3"/>
  <pageSetup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x14ac:dyDescent="0.2">
      <c r="B3" s="121"/>
    </row>
    <row r="4" spans="1:2" ht="14.1" customHeight="1" x14ac:dyDescent="0.2">
      <c r="A4" s="122" t="s">
        <v>27</v>
      </c>
      <c r="B4" s="112" t="s">
        <v>79</v>
      </c>
    </row>
    <row r="5" spans="1:2" ht="14.1" customHeight="1" x14ac:dyDescent="0.2">
      <c r="B5" s="112" t="s">
        <v>52</v>
      </c>
    </row>
    <row r="6" spans="1:2" ht="14.1" customHeight="1" x14ac:dyDescent="0.2">
      <c r="B6" s="112" t="s">
        <v>152</v>
      </c>
    </row>
    <row r="7" spans="1:2" ht="14.1" customHeight="1" x14ac:dyDescent="0.2">
      <c r="B7" s="112" t="s">
        <v>153</v>
      </c>
    </row>
    <row r="8" spans="1:2" ht="14.1" customHeight="1" x14ac:dyDescent="0.2"/>
    <row r="9" spans="1:2" x14ac:dyDescent="0.2">
      <c r="A9" s="122" t="s">
        <v>29</v>
      </c>
      <c r="B9" s="114" t="s">
        <v>597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x14ac:dyDescent="0.2">
      <c r="A13" s="122" t="s">
        <v>77</v>
      </c>
      <c r="B13" s="112" t="s">
        <v>598</v>
      </c>
    </row>
    <row r="14" spans="1:2" ht="15" customHeight="1" x14ac:dyDescent="0.2">
      <c r="B14" s="112" t="s">
        <v>599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openxmlformats.org/package/2006/metadata/core-properties"/>
    <ds:schemaRef ds:uri="http://www.w3.org/XML/1998/namespace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Salamanca</cp:lastModifiedBy>
  <cp:lastPrinted>2021-04-26T16:57:26Z</cp:lastPrinted>
  <dcterms:created xsi:type="dcterms:W3CDTF">2012-12-11T20:36:24Z</dcterms:created>
  <dcterms:modified xsi:type="dcterms:W3CDTF">2021-04-26T16:57:31Z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